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valeriocalvi/Documents/Lavoro/Legadeglizii/www/custom/competizioni_23_24/"/>
    </mc:Choice>
  </mc:AlternateContent>
  <xr:revisionPtr revIDLastSave="0" documentId="13_ncr:1_{22D8C772-75AC-114E-B100-1B32D1D24AAC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QUADRE" sheetId="7" r:id="rId1"/>
    <sheet name="CAMPIONATO-APERTURA" sheetId="1" r:id="rId2"/>
    <sheet name="CLASSIFICA A" sheetId="8" r:id="rId3"/>
    <sheet name="CAMPIONATO-CLAUSURA" sheetId="10" r:id="rId4"/>
    <sheet name="CLASSIFICA C" sheetId="9" r:id="rId5"/>
    <sheet name="PUNTEGGI C" sheetId="11" r:id="rId6"/>
    <sheet name="CHAMPIONS" sheetId="2" r:id="rId7"/>
    <sheet name="ZIETTA CUP" sheetId="3" r:id="rId8"/>
    <sheet name="SUPERCOPPA IT" sheetId="4" r:id="rId9"/>
    <sheet name="SUPERCOPPA EU" sheetId="5" r:id="rId10"/>
  </sheets>
  <definedNames>
    <definedName name="_Gio2" localSheetId="3">'CAMPIONATO-CLAUSURA'!#REF!</definedName>
    <definedName name="_Gio2">'CAMPIONATO-APERTURA'!#REF!</definedName>
    <definedName name="_Gio3" localSheetId="3">'CAMPIONATO-CLAUSURA'!#REF!</definedName>
    <definedName name="_Gio3">'CAMPIONATO-APERTURA'!#REF!</definedName>
    <definedName name="_Gio4" localSheetId="3">'CAMPIONATO-CLAUSURA'!#REF!</definedName>
    <definedName name="_Gio4">'CAMPIONATO-APERTURA'!#REF!</definedName>
    <definedName name="_Gio5" localSheetId="3">'CAMPIONATO-CLAUSURA'!#REF!</definedName>
    <definedName name="_Gio5">'CAMPIONATO-APERTURA'!#REF!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9" l="1"/>
  <c r="B6" i="11"/>
  <c r="B5" i="11" l="1"/>
  <c r="B3" i="11"/>
  <c r="B9" i="11"/>
  <c r="B4" i="11"/>
  <c r="B10" i="11"/>
  <c r="B7" i="11"/>
  <c r="B8" i="11"/>
  <c r="B2" i="11"/>
  <c r="B11" i="11"/>
  <c r="U2" i="11" l="1"/>
  <c r="U4" i="11"/>
  <c r="U5" i="11"/>
  <c r="U8" i="11"/>
  <c r="U7" i="11"/>
  <c r="U6" i="11"/>
  <c r="U10" i="11"/>
  <c r="U11" i="11"/>
  <c r="U3" i="11"/>
  <c r="U9" i="11"/>
  <c r="L10" i="1"/>
  <c r="W9" i="10"/>
  <c r="W10" i="10"/>
  <c r="W11" i="10"/>
  <c r="W12" i="10"/>
  <c r="W13" i="10"/>
  <c r="W17" i="10"/>
  <c r="W18" i="10"/>
  <c r="W19" i="10"/>
  <c r="W20" i="10"/>
  <c r="W21" i="10"/>
  <c r="W25" i="10"/>
  <c r="W26" i="10"/>
  <c r="W27" i="10"/>
  <c r="W28" i="10"/>
  <c r="W29" i="10"/>
  <c r="W33" i="10"/>
  <c r="W34" i="10"/>
  <c r="W35" i="10"/>
  <c r="W36" i="10"/>
  <c r="W37" i="10"/>
  <c r="W41" i="10"/>
  <c r="W42" i="10"/>
  <c r="W43" i="10"/>
  <c r="W44" i="10"/>
  <c r="W45" i="10"/>
  <c r="W49" i="10"/>
  <c r="W50" i="10"/>
  <c r="W51" i="10"/>
  <c r="W52" i="10"/>
  <c r="W53" i="10"/>
  <c r="W57" i="10"/>
  <c r="W58" i="10"/>
  <c r="W59" i="10"/>
  <c r="W60" i="10"/>
  <c r="W61" i="10"/>
  <c r="W65" i="10"/>
  <c r="W66" i="10"/>
  <c r="W67" i="10"/>
  <c r="W68" i="10"/>
  <c r="W69" i="10"/>
  <c r="W73" i="10"/>
  <c r="W74" i="10"/>
  <c r="W75" i="10"/>
  <c r="W76" i="10"/>
  <c r="W77" i="10"/>
  <c r="C12" i="9"/>
  <c r="C7" i="9"/>
  <c r="C10" i="9"/>
  <c r="C9" i="9"/>
  <c r="C8" i="9"/>
  <c r="C13" i="9"/>
  <c r="C11" i="9"/>
  <c r="C6" i="9"/>
  <c r="C4" i="9"/>
  <c r="AB9" i="10"/>
  <c r="AB10" i="10"/>
  <c r="AB11" i="10"/>
  <c r="AB12" i="10"/>
  <c r="AB13" i="10"/>
  <c r="AB17" i="10"/>
  <c r="AB18" i="10"/>
  <c r="AB19" i="10"/>
  <c r="AB20" i="10"/>
  <c r="AB21" i="10"/>
  <c r="AB25" i="10"/>
  <c r="AB26" i="10"/>
  <c r="AB27" i="10"/>
  <c r="AB28" i="10"/>
  <c r="AB29" i="10"/>
  <c r="AB33" i="10"/>
  <c r="AB34" i="10"/>
  <c r="AB35" i="10"/>
  <c r="AB36" i="10"/>
  <c r="AB37" i="10"/>
  <c r="AB41" i="10"/>
  <c r="AB42" i="10"/>
  <c r="AB43" i="10"/>
  <c r="AB44" i="10"/>
  <c r="AB45" i="10"/>
  <c r="AB49" i="10"/>
  <c r="AB50" i="10"/>
  <c r="AB51" i="10"/>
  <c r="AB52" i="10"/>
  <c r="AB53" i="10"/>
  <c r="AB57" i="10"/>
  <c r="AB58" i="10"/>
  <c r="AB59" i="10"/>
  <c r="AB60" i="10"/>
  <c r="AB61" i="10"/>
  <c r="AB65" i="10"/>
  <c r="AB66" i="10"/>
  <c r="AB67" i="10"/>
  <c r="AB68" i="10"/>
  <c r="AB69" i="10"/>
  <c r="AB73" i="10"/>
  <c r="AB74" i="10"/>
  <c r="AB75" i="10"/>
  <c r="AB76" i="10"/>
  <c r="AB77" i="10"/>
  <c r="Z9" i="10"/>
  <c r="Z10" i="10"/>
  <c r="Z11" i="10"/>
  <c r="Z12" i="10"/>
  <c r="Z13" i="10"/>
  <c r="Z17" i="10"/>
  <c r="Z18" i="10"/>
  <c r="Z19" i="10"/>
  <c r="Z20" i="10"/>
  <c r="Z21" i="10"/>
  <c r="Z25" i="10"/>
  <c r="Z26" i="10"/>
  <c r="Z27" i="10"/>
  <c r="Z28" i="10"/>
  <c r="Z29" i="10"/>
  <c r="Z33" i="10"/>
  <c r="Z34" i="10"/>
  <c r="Z35" i="10"/>
  <c r="Z36" i="10"/>
  <c r="Z37" i="10"/>
  <c r="Z41" i="10"/>
  <c r="Z42" i="10"/>
  <c r="Z43" i="10"/>
  <c r="Z44" i="10"/>
  <c r="Z45" i="10"/>
  <c r="Z49" i="10"/>
  <c r="Z50" i="10"/>
  <c r="Z51" i="10"/>
  <c r="Z52" i="10"/>
  <c r="Z53" i="10"/>
  <c r="Z57" i="10"/>
  <c r="Z58" i="10"/>
  <c r="Z59" i="10"/>
  <c r="Z60" i="10"/>
  <c r="Z61" i="10"/>
  <c r="Z65" i="10"/>
  <c r="Z66" i="10"/>
  <c r="Z67" i="10"/>
  <c r="Z68" i="10"/>
  <c r="Z69" i="10"/>
  <c r="Z73" i="10"/>
  <c r="Z74" i="10"/>
  <c r="Z75" i="10"/>
  <c r="Z76" i="10"/>
  <c r="Z77" i="10"/>
  <c r="X9" i="10"/>
  <c r="X10" i="10"/>
  <c r="X11" i="10"/>
  <c r="X12" i="10"/>
  <c r="X13" i="10"/>
  <c r="X17" i="10"/>
  <c r="X18" i="10"/>
  <c r="X19" i="10"/>
  <c r="X20" i="10"/>
  <c r="X21" i="10"/>
  <c r="X25" i="10"/>
  <c r="X26" i="10"/>
  <c r="X27" i="10"/>
  <c r="X28" i="10"/>
  <c r="X29" i="10"/>
  <c r="X33" i="10"/>
  <c r="X34" i="10"/>
  <c r="X35" i="10"/>
  <c r="X36" i="10"/>
  <c r="X37" i="10"/>
  <c r="X41" i="10"/>
  <c r="X42" i="10"/>
  <c r="X43" i="10"/>
  <c r="X44" i="10"/>
  <c r="X45" i="10"/>
  <c r="X49" i="10"/>
  <c r="X50" i="10"/>
  <c r="X51" i="10"/>
  <c r="X52" i="10"/>
  <c r="X53" i="10"/>
  <c r="X57" i="10"/>
  <c r="X58" i="10"/>
  <c r="X59" i="10"/>
  <c r="X60" i="10"/>
  <c r="X61" i="10"/>
  <c r="X65" i="10"/>
  <c r="X66" i="10"/>
  <c r="X67" i="10"/>
  <c r="X68" i="10"/>
  <c r="X69" i="10"/>
  <c r="X73" i="10"/>
  <c r="X74" i="10"/>
  <c r="X75" i="10"/>
  <c r="X76" i="10"/>
  <c r="X77" i="10"/>
  <c r="V9" i="10"/>
  <c r="V10" i="10"/>
  <c r="V11" i="10"/>
  <c r="V12" i="10"/>
  <c r="V13" i="10"/>
  <c r="V17" i="10"/>
  <c r="V18" i="10"/>
  <c r="V19" i="10"/>
  <c r="V20" i="10"/>
  <c r="V21" i="10"/>
  <c r="V25" i="10"/>
  <c r="V26" i="10"/>
  <c r="V27" i="10"/>
  <c r="V28" i="10"/>
  <c r="V29" i="10"/>
  <c r="V33" i="10"/>
  <c r="V34" i="10"/>
  <c r="V35" i="10"/>
  <c r="V36" i="10"/>
  <c r="V37" i="10"/>
  <c r="V41" i="10"/>
  <c r="V42" i="10"/>
  <c r="V43" i="10"/>
  <c r="V44" i="10"/>
  <c r="V45" i="10"/>
  <c r="V49" i="10"/>
  <c r="V50" i="10"/>
  <c r="V51" i="10"/>
  <c r="V52" i="10"/>
  <c r="V53" i="10"/>
  <c r="V57" i="10"/>
  <c r="V58" i="10"/>
  <c r="V59" i="10"/>
  <c r="V60" i="10"/>
  <c r="V61" i="10"/>
  <c r="V65" i="10"/>
  <c r="V66" i="10"/>
  <c r="V67" i="10"/>
  <c r="V68" i="10"/>
  <c r="V69" i="10"/>
  <c r="V73" i="10"/>
  <c r="V74" i="10"/>
  <c r="V75" i="10"/>
  <c r="V76" i="10"/>
  <c r="V77" i="10"/>
  <c r="AA9" i="10"/>
  <c r="AA10" i="10"/>
  <c r="AA11" i="10"/>
  <c r="AA12" i="10"/>
  <c r="AA13" i="10"/>
  <c r="AA17" i="10"/>
  <c r="AA18" i="10"/>
  <c r="AA19" i="10"/>
  <c r="AA20" i="10"/>
  <c r="AA21" i="10"/>
  <c r="AA25" i="10"/>
  <c r="AA26" i="10"/>
  <c r="AA27" i="10"/>
  <c r="AA28" i="10"/>
  <c r="AA29" i="10"/>
  <c r="AA33" i="10"/>
  <c r="AA34" i="10"/>
  <c r="AA35" i="10"/>
  <c r="AA36" i="10"/>
  <c r="AA37" i="10"/>
  <c r="AA41" i="10"/>
  <c r="AA42" i="10"/>
  <c r="AA43" i="10"/>
  <c r="AA44" i="10"/>
  <c r="AA45" i="10"/>
  <c r="AA49" i="10"/>
  <c r="AA50" i="10"/>
  <c r="AA51" i="10"/>
  <c r="AA52" i="10"/>
  <c r="AA53" i="10"/>
  <c r="AA57" i="10"/>
  <c r="AA58" i="10"/>
  <c r="AA59" i="10"/>
  <c r="AA60" i="10"/>
  <c r="AA61" i="10"/>
  <c r="AA65" i="10"/>
  <c r="AA66" i="10"/>
  <c r="AA67" i="10"/>
  <c r="AA68" i="10"/>
  <c r="AA69" i="10"/>
  <c r="AA73" i="10"/>
  <c r="AA74" i="10"/>
  <c r="AA75" i="10"/>
  <c r="AA76" i="10"/>
  <c r="AA77" i="10"/>
  <c r="Y9" i="10"/>
  <c r="Y10" i="10"/>
  <c r="Y11" i="10"/>
  <c r="Y12" i="10"/>
  <c r="Y13" i="10"/>
  <c r="Y17" i="10"/>
  <c r="Y18" i="10"/>
  <c r="Y19" i="10"/>
  <c r="Y20" i="10"/>
  <c r="Y21" i="10"/>
  <c r="Y25" i="10"/>
  <c r="Y26" i="10"/>
  <c r="Y27" i="10"/>
  <c r="Y28" i="10"/>
  <c r="Y29" i="10"/>
  <c r="Y33" i="10"/>
  <c r="Y34" i="10"/>
  <c r="Y35" i="10"/>
  <c r="Y36" i="10"/>
  <c r="Y37" i="10"/>
  <c r="Y41" i="10"/>
  <c r="Y42" i="10"/>
  <c r="Y43" i="10"/>
  <c r="Y44" i="10"/>
  <c r="Y45" i="10"/>
  <c r="Y49" i="10"/>
  <c r="Y50" i="10"/>
  <c r="Y51" i="10"/>
  <c r="Y52" i="10"/>
  <c r="Y53" i="10"/>
  <c r="Y57" i="10"/>
  <c r="Y58" i="10"/>
  <c r="Y59" i="10"/>
  <c r="Y60" i="10"/>
  <c r="Y61" i="10"/>
  <c r="Y65" i="10"/>
  <c r="Y66" i="10"/>
  <c r="Y67" i="10"/>
  <c r="Y68" i="10"/>
  <c r="Y69" i="10"/>
  <c r="Y73" i="10"/>
  <c r="Y74" i="10"/>
  <c r="Y75" i="10"/>
  <c r="Y76" i="10"/>
  <c r="Y77" i="10"/>
  <c r="U9" i="10"/>
  <c r="U10" i="10"/>
  <c r="U11" i="10"/>
  <c r="U12" i="10"/>
  <c r="U13" i="10"/>
  <c r="U17" i="10"/>
  <c r="U18" i="10"/>
  <c r="U19" i="10"/>
  <c r="U20" i="10"/>
  <c r="U21" i="10"/>
  <c r="U25" i="10"/>
  <c r="U26" i="10"/>
  <c r="U27" i="10"/>
  <c r="U28" i="10"/>
  <c r="U29" i="10"/>
  <c r="U33" i="10"/>
  <c r="U34" i="10"/>
  <c r="U35" i="10"/>
  <c r="U36" i="10"/>
  <c r="U37" i="10"/>
  <c r="U41" i="10"/>
  <c r="U42" i="10"/>
  <c r="U43" i="10"/>
  <c r="U44" i="10"/>
  <c r="U45" i="10"/>
  <c r="U49" i="10"/>
  <c r="U50" i="10"/>
  <c r="U51" i="10"/>
  <c r="U52" i="10"/>
  <c r="U53" i="10"/>
  <c r="U57" i="10"/>
  <c r="U58" i="10"/>
  <c r="U59" i="10"/>
  <c r="U60" i="10"/>
  <c r="U61" i="10"/>
  <c r="U65" i="10"/>
  <c r="U66" i="10"/>
  <c r="U67" i="10"/>
  <c r="U68" i="10"/>
  <c r="U69" i="10"/>
  <c r="U73" i="10"/>
  <c r="U74" i="10"/>
  <c r="U75" i="10"/>
  <c r="U76" i="10"/>
  <c r="U77" i="10"/>
  <c r="Q73" i="10"/>
  <c r="B73" i="10"/>
  <c r="P65" i="10"/>
  <c r="C65" i="10"/>
  <c r="Q57" i="10"/>
  <c r="B57" i="10"/>
  <c r="P49" i="10"/>
  <c r="C49" i="10"/>
  <c r="Q41" i="10"/>
  <c r="B41" i="10"/>
  <c r="G41" i="10" s="1"/>
  <c r="P33" i="10"/>
  <c r="C33" i="10"/>
  <c r="Q25" i="10"/>
  <c r="B25" i="10"/>
  <c r="P17" i="10"/>
  <c r="Q9" i="10"/>
  <c r="P76" i="10"/>
  <c r="C76" i="10"/>
  <c r="Q67" i="10"/>
  <c r="B67" i="10"/>
  <c r="P58" i="10"/>
  <c r="C58" i="10"/>
  <c r="Q49" i="10"/>
  <c r="B49" i="10"/>
  <c r="Q42" i="10"/>
  <c r="B42" i="10"/>
  <c r="M42" i="10" s="1"/>
  <c r="P35" i="10"/>
  <c r="C35" i="10"/>
  <c r="Q28" i="10"/>
  <c r="B28" i="10"/>
  <c r="P21" i="10"/>
  <c r="C21" i="10"/>
  <c r="H21" i="10" s="1"/>
  <c r="P13" i="10"/>
  <c r="P77" i="10"/>
  <c r="C77" i="10"/>
  <c r="Q68" i="10"/>
  <c r="B68" i="10"/>
  <c r="P59" i="10"/>
  <c r="C59" i="10"/>
  <c r="Q50" i="10"/>
  <c r="B50" i="10"/>
  <c r="P41" i="10"/>
  <c r="C41" i="10"/>
  <c r="N41" i="10" s="1"/>
  <c r="P34" i="10"/>
  <c r="C34" i="10"/>
  <c r="Q27" i="10"/>
  <c r="B27" i="10"/>
  <c r="P20" i="10"/>
  <c r="C20" i="10"/>
  <c r="H20" i="10" s="1"/>
  <c r="Q13" i="10"/>
  <c r="P75" i="10"/>
  <c r="C75" i="10"/>
  <c r="Q66" i="10"/>
  <c r="B66" i="10"/>
  <c r="P57" i="10"/>
  <c r="C57" i="10"/>
  <c r="P50" i="10"/>
  <c r="C50" i="10"/>
  <c r="Q43" i="10"/>
  <c r="B43" i="10"/>
  <c r="P36" i="10"/>
  <c r="C36" i="10"/>
  <c r="Q29" i="10"/>
  <c r="B29" i="10"/>
  <c r="G29" i="10" s="1"/>
  <c r="Q21" i="10"/>
  <c r="B21" i="10"/>
  <c r="G21" i="10" s="1"/>
  <c r="P12" i="10"/>
  <c r="Q77" i="10"/>
  <c r="B77" i="10"/>
  <c r="Q69" i="10"/>
  <c r="B69" i="10"/>
  <c r="P60" i="10"/>
  <c r="C60" i="10"/>
  <c r="Q51" i="10"/>
  <c r="B51" i="10"/>
  <c r="P42" i="10"/>
  <c r="C42" i="10"/>
  <c r="Q33" i="10"/>
  <c r="B33" i="10"/>
  <c r="Q26" i="10"/>
  <c r="B26" i="10"/>
  <c r="G26" i="10" s="1"/>
  <c r="P19" i="10"/>
  <c r="C19" i="10"/>
  <c r="J19" i="10" s="1"/>
  <c r="Q12" i="10"/>
  <c r="P74" i="10"/>
  <c r="C74" i="10"/>
  <c r="Q65" i="10"/>
  <c r="B65" i="10"/>
  <c r="Q58" i="10"/>
  <c r="B58" i="10"/>
  <c r="P51" i="10"/>
  <c r="C51" i="10"/>
  <c r="Q44" i="10"/>
  <c r="B44" i="10"/>
  <c r="P37" i="10"/>
  <c r="C37" i="10"/>
  <c r="N37" i="10" s="1"/>
  <c r="P29" i="10"/>
  <c r="C29" i="10"/>
  <c r="N29" i="10" s="1"/>
  <c r="Q20" i="10"/>
  <c r="B20" i="10"/>
  <c r="P11" i="10"/>
  <c r="Q76" i="10"/>
  <c r="B76" i="10"/>
  <c r="P69" i="10"/>
  <c r="C69" i="10"/>
  <c r="P61" i="10"/>
  <c r="C61" i="10"/>
  <c r="Q52" i="10"/>
  <c r="B52" i="10"/>
  <c r="P43" i="10"/>
  <c r="C43" i="10"/>
  <c r="Q34" i="10"/>
  <c r="B34" i="10"/>
  <c r="M34" i="10" s="1"/>
  <c r="P25" i="10"/>
  <c r="C25" i="10"/>
  <c r="N25" i="10" s="1"/>
  <c r="P18" i="10"/>
  <c r="C18" i="10"/>
  <c r="Q11" i="10"/>
  <c r="P73" i="10"/>
  <c r="C73" i="10"/>
  <c r="P66" i="10"/>
  <c r="C66" i="10"/>
  <c r="Q59" i="10"/>
  <c r="B59" i="10"/>
  <c r="P52" i="10"/>
  <c r="C52" i="10"/>
  <c r="Q45" i="10"/>
  <c r="B45" i="10"/>
  <c r="G45" i="10" s="1"/>
  <c r="Q37" i="10"/>
  <c r="B37" i="10"/>
  <c r="G37" i="10" s="1"/>
  <c r="P28" i="10"/>
  <c r="C28" i="10"/>
  <c r="Q19" i="10"/>
  <c r="B19" i="10"/>
  <c r="P10" i="10"/>
  <c r="Q74" i="10"/>
  <c r="B74" i="10"/>
  <c r="P67" i="10"/>
  <c r="C67" i="10"/>
  <c r="Q60" i="10"/>
  <c r="B60" i="10"/>
  <c r="P53" i="10"/>
  <c r="C53" i="10"/>
  <c r="P45" i="10"/>
  <c r="C45" i="10"/>
  <c r="L45" i="10" s="1"/>
  <c r="Q36" i="10"/>
  <c r="B36" i="10"/>
  <c r="K36" i="10" s="1"/>
  <c r="P27" i="10"/>
  <c r="C27" i="10"/>
  <c r="Q18" i="10"/>
  <c r="B18" i="10"/>
  <c r="P9" i="10"/>
  <c r="C17" i="10"/>
  <c r="H17" i="10" s="1"/>
  <c r="Q75" i="10"/>
  <c r="B75" i="10"/>
  <c r="P68" i="10"/>
  <c r="C68" i="10"/>
  <c r="Q61" i="10"/>
  <c r="B61" i="10"/>
  <c r="Q53" i="10"/>
  <c r="B53" i="10"/>
  <c r="P44" i="10"/>
  <c r="C44" i="10"/>
  <c r="N44" i="10" s="1"/>
  <c r="Q35" i="10"/>
  <c r="B35" i="10"/>
  <c r="P26" i="10"/>
  <c r="C26" i="10"/>
  <c r="Q17" i="10"/>
  <c r="B17" i="10"/>
  <c r="G17" i="10" s="1"/>
  <c r="Q10" i="10"/>
  <c r="C13" i="10"/>
  <c r="H13" i="10" s="1"/>
  <c r="B13" i="10"/>
  <c r="C12" i="10"/>
  <c r="B12" i="10"/>
  <c r="C11" i="10"/>
  <c r="B11" i="10"/>
  <c r="I11" i="10" s="1"/>
  <c r="C10" i="10"/>
  <c r="H10" i="10" s="1"/>
  <c r="B10" i="10"/>
  <c r="I10" i="10" s="1"/>
  <c r="C9" i="10"/>
  <c r="H9" i="10" s="1"/>
  <c r="B9" i="10"/>
  <c r="N77" i="10"/>
  <c r="M77" i="10"/>
  <c r="L77" i="10"/>
  <c r="K77" i="10"/>
  <c r="J77" i="10"/>
  <c r="I77" i="10"/>
  <c r="H77" i="10"/>
  <c r="G77" i="10"/>
  <c r="N76" i="10"/>
  <c r="M76" i="10"/>
  <c r="L76" i="10"/>
  <c r="K76" i="10"/>
  <c r="J76" i="10"/>
  <c r="I76" i="10"/>
  <c r="H76" i="10"/>
  <c r="G76" i="10"/>
  <c r="N75" i="10"/>
  <c r="M75" i="10"/>
  <c r="L75" i="10"/>
  <c r="K75" i="10"/>
  <c r="J75" i="10"/>
  <c r="I75" i="10"/>
  <c r="H75" i="10"/>
  <c r="G75" i="10"/>
  <c r="N74" i="10"/>
  <c r="M74" i="10"/>
  <c r="L74" i="10"/>
  <c r="K74" i="10"/>
  <c r="J74" i="10"/>
  <c r="I74" i="10"/>
  <c r="H74" i="10"/>
  <c r="G74" i="10"/>
  <c r="N73" i="10"/>
  <c r="M73" i="10"/>
  <c r="L73" i="10"/>
  <c r="K73" i="10"/>
  <c r="J73" i="10"/>
  <c r="I73" i="10"/>
  <c r="H73" i="10"/>
  <c r="G73" i="10"/>
  <c r="N69" i="10"/>
  <c r="M69" i="10"/>
  <c r="L69" i="10"/>
  <c r="K69" i="10"/>
  <c r="J69" i="10"/>
  <c r="I69" i="10"/>
  <c r="H69" i="10"/>
  <c r="G69" i="10"/>
  <c r="N68" i="10"/>
  <c r="M68" i="10"/>
  <c r="L68" i="10"/>
  <c r="K68" i="10"/>
  <c r="J68" i="10"/>
  <c r="I68" i="10"/>
  <c r="H68" i="10"/>
  <c r="G68" i="10"/>
  <c r="N67" i="10"/>
  <c r="M67" i="10"/>
  <c r="L67" i="10"/>
  <c r="K67" i="10"/>
  <c r="J67" i="10"/>
  <c r="I67" i="10"/>
  <c r="H67" i="10"/>
  <c r="G67" i="10"/>
  <c r="N66" i="10"/>
  <c r="M66" i="10"/>
  <c r="L66" i="10"/>
  <c r="K66" i="10"/>
  <c r="J66" i="10"/>
  <c r="I66" i="10"/>
  <c r="H66" i="10"/>
  <c r="G66" i="10"/>
  <c r="N65" i="10"/>
  <c r="M65" i="10"/>
  <c r="L65" i="10"/>
  <c r="K65" i="10"/>
  <c r="J65" i="10"/>
  <c r="I65" i="10"/>
  <c r="H65" i="10"/>
  <c r="G65" i="10"/>
  <c r="N61" i="10"/>
  <c r="M61" i="10"/>
  <c r="L61" i="10"/>
  <c r="K61" i="10"/>
  <c r="J61" i="10"/>
  <c r="I61" i="10"/>
  <c r="H61" i="10"/>
  <c r="G61" i="10"/>
  <c r="N60" i="10"/>
  <c r="M60" i="10"/>
  <c r="L60" i="10"/>
  <c r="K60" i="10"/>
  <c r="J60" i="10"/>
  <c r="I60" i="10"/>
  <c r="H60" i="10"/>
  <c r="G60" i="10"/>
  <c r="N59" i="10"/>
  <c r="M59" i="10"/>
  <c r="L59" i="10"/>
  <c r="K59" i="10"/>
  <c r="J59" i="10"/>
  <c r="I59" i="10"/>
  <c r="H59" i="10"/>
  <c r="G59" i="10"/>
  <c r="N58" i="10"/>
  <c r="M58" i="10"/>
  <c r="L58" i="10"/>
  <c r="K58" i="10"/>
  <c r="J58" i="10"/>
  <c r="I58" i="10"/>
  <c r="H58" i="10"/>
  <c r="G58" i="10"/>
  <c r="N57" i="10"/>
  <c r="M57" i="10"/>
  <c r="L57" i="10"/>
  <c r="K57" i="10"/>
  <c r="J57" i="10"/>
  <c r="I57" i="10"/>
  <c r="H57" i="10"/>
  <c r="G57" i="10"/>
  <c r="N53" i="10"/>
  <c r="M53" i="10"/>
  <c r="L53" i="10"/>
  <c r="K53" i="10"/>
  <c r="J53" i="10"/>
  <c r="I53" i="10"/>
  <c r="H53" i="10"/>
  <c r="G53" i="10"/>
  <c r="N52" i="10"/>
  <c r="M52" i="10"/>
  <c r="L52" i="10"/>
  <c r="K52" i="10"/>
  <c r="J52" i="10"/>
  <c r="I52" i="10"/>
  <c r="H52" i="10"/>
  <c r="G52" i="10"/>
  <c r="N51" i="10"/>
  <c r="M51" i="10"/>
  <c r="L51" i="10"/>
  <c r="K51" i="10"/>
  <c r="J51" i="10"/>
  <c r="I51" i="10"/>
  <c r="H51" i="10"/>
  <c r="G51" i="10"/>
  <c r="N50" i="10"/>
  <c r="M50" i="10"/>
  <c r="L50" i="10"/>
  <c r="K50" i="10"/>
  <c r="J50" i="10"/>
  <c r="I50" i="10"/>
  <c r="H50" i="10"/>
  <c r="G50" i="10"/>
  <c r="N49" i="10"/>
  <c r="M49" i="10"/>
  <c r="L49" i="10"/>
  <c r="K49" i="10"/>
  <c r="J49" i="10"/>
  <c r="I49" i="10"/>
  <c r="H49" i="10"/>
  <c r="G49" i="10"/>
  <c r="N45" i="10"/>
  <c r="M45" i="10"/>
  <c r="K45" i="10"/>
  <c r="J45" i="10"/>
  <c r="I45" i="10"/>
  <c r="H45" i="10"/>
  <c r="M44" i="10"/>
  <c r="L44" i="10"/>
  <c r="K44" i="10"/>
  <c r="J44" i="10"/>
  <c r="I44" i="10"/>
  <c r="H44" i="10"/>
  <c r="G44" i="10"/>
  <c r="N43" i="10"/>
  <c r="M43" i="10"/>
  <c r="L43" i="10"/>
  <c r="K43" i="10"/>
  <c r="J43" i="10"/>
  <c r="I43" i="10"/>
  <c r="H43" i="10"/>
  <c r="G43" i="10"/>
  <c r="N42" i="10"/>
  <c r="L42" i="10"/>
  <c r="K42" i="10"/>
  <c r="J42" i="10"/>
  <c r="I42" i="10"/>
  <c r="H42" i="10"/>
  <c r="M41" i="10"/>
  <c r="L41" i="10"/>
  <c r="K41" i="10"/>
  <c r="J41" i="10"/>
  <c r="I41" i="10"/>
  <c r="H41" i="10"/>
  <c r="M37" i="10"/>
  <c r="L37" i="10"/>
  <c r="K37" i="10"/>
  <c r="J37" i="10"/>
  <c r="I37" i="10"/>
  <c r="H37" i="10"/>
  <c r="N36" i="10"/>
  <c r="M36" i="10"/>
  <c r="L36" i="10"/>
  <c r="J36" i="10"/>
  <c r="I36" i="10"/>
  <c r="H36" i="10"/>
  <c r="N35" i="10"/>
  <c r="M35" i="10"/>
  <c r="L35" i="10"/>
  <c r="K35" i="10"/>
  <c r="J35" i="10"/>
  <c r="I35" i="10"/>
  <c r="H35" i="10"/>
  <c r="G35" i="10"/>
  <c r="N34" i="10"/>
  <c r="L34" i="10"/>
  <c r="K34" i="10"/>
  <c r="J34" i="10"/>
  <c r="I34" i="10"/>
  <c r="H34" i="10"/>
  <c r="N33" i="10"/>
  <c r="M33" i="10"/>
  <c r="L33" i="10"/>
  <c r="K33" i="10"/>
  <c r="J33" i="10"/>
  <c r="I33" i="10"/>
  <c r="H33" i="10"/>
  <c r="G33" i="10"/>
  <c r="M29" i="10"/>
  <c r="L29" i="10"/>
  <c r="K29" i="10"/>
  <c r="J29" i="10"/>
  <c r="I29" i="10"/>
  <c r="H29" i="10"/>
  <c r="N28" i="10"/>
  <c r="M28" i="10"/>
  <c r="L28" i="10"/>
  <c r="K28" i="10"/>
  <c r="J28" i="10"/>
  <c r="I28" i="10"/>
  <c r="H28" i="10"/>
  <c r="G28" i="10"/>
  <c r="N27" i="10"/>
  <c r="M27" i="10"/>
  <c r="L27" i="10"/>
  <c r="K27" i="10"/>
  <c r="J27" i="10"/>
  <c r="I27" i="10"/>
  <c r="H27" i="10"/>
  <c r="G27" i="10"/>
  <c r="N26" i="10"/>
  <c r="M26" i="10"/>
  <c r="L26" i="10"/>
  <c r="K26" i="10"/>
  <c r="J26" i="10"/>
  <c r="I26" i="10"/>
  <c r="H26" i="10"/>
  <c r="M25" i="10"/>
  <c r="L25" i="10"/>
  <c r="K25" i="10"/>
  <c r="J25" i="10"/>
  <c r="I25" i="10"/>
  <c r="H25" i="10"/>
  <c r="G25" i="10"/>
  <c r="AB24" i="10"/>
  <c r="AA24" i="10"/>
  <c r="N24" i="10"/>
  <c r="M24" i="10"/>
  <c r="N21" i="10"/>
  <c r="M21" i="10"/>
  <c r="L21" i="10"/>
  <c r="J21" i="10"/>
  <c r="I21" i="10"/>
  <c r="N20" i="10"/>
  <c r="M20" i="10"/>
  <c r="L20" i="10"/>
  <c r="K20" i="10"/>
  <c r="J20" i="10"/>
  <c r="I20" i="10"/>
  <c r="G20" i="10"/>
  <c r="N19" i="10"/>
  <c r="M19" i="10"/>
  <c r="L19" i="10"/>
  <c r="K19" i="10"/>
  <c r="I19" i="10"/>
  <c r="G19" i="10"/>
  <c r="N18" i="10"/>
  <c r="M18" i="10"/>
  <c r="L18" i="10"/>
  <c r="K18" i="10"/>
  <c r="J18" i="10"/>
  <c r="I18" i="10"/>
  <c r="H18" i="10"/>
  <c r="G18" i="10"/>
  <c r="N17" i="10"/>
  <c r="M17" i="10"/>
  <c r="L17" i="10"/>
  <c r="K17" i="10"/>
  <c r="J17" i="10"/>
  <c r="N13" i="10"/>
  <c r="M13" i="10"/>
  <c r="L13" i="10"/>
  <c r="K13" i="10"/>
  <c r="J13" i="10"/>
  <c r="I13" i="10"/>
  <c r="G13" i="10"/>
  <c r="N12" i="10"/>
  <c r="M12" i="10"/>
  <c r="L12" i="10"/>
  <c r="K12" i="10"/>
  <c r="J12" i="10"/>
  <c r="I12" i="10"/>
  <c r="H12" i="10"/>
  <c r="G12" i="10"/>
  <c r="N11" i="10"/>
  <c r="M11" i="10"/>
  <c r="L11" i="10"/>
  <c r="K11" i="10"/>
  <c r="J11" i="10"/>
  <c r="H11" i="10"/>
  <c r="G11" i="10"/>
  <c r="N10" i="10"/>
  <c r="M10" i="10"/>
  <c r="L10" i="10"/>
  <c r="K10" i="10"/>
  <c r="J10" i="10"/>
  <c r="N9" i="10"/>
  <c r="M9" i="10"/>
  <c r="L9" i="10"/>
  <c r="K9" i="10"/>
  <c r="J9" i="10"/>
  <c r="I9" i="10"/>
  <c r="G9" i="10"/>
  <c r="C9" i="1"/>
  <c r="N9" i="1" s="1"/>
  <c r="C10" i="1"/>
  <c r="H10" i="1" s="1"/>
  <c r="C11" i="1"/>
  <c r="N11" i="1" s="1"/>
  <c r="C12" i="1"/>
  <c r="N12" i="1" s="1"/>
  <c r="C13" i="1"/>
  <c r="C17" i="1"/>
  <c r="N17" i="1" s="1"/>
  <c r="C18" i="1"/>
  <c r="H18" i="1" s="1"/>
  <c r="C19" i="1"/>
  <c r="J19" i="1" s="1"/>
  <c r="C20" i="1"/>
  <c r="H20" i="1" s="1"/>
  <c r="C21" i="1"/>
  <c r="C25" i="1"/>
  <c r="L25" i="1" s="1"/>
  <c r="C26" i="1"/>
  <c r="H26" i="1" s="1"/>
  <c r="C27" i="1"/>
  <c r="C28" i="1"/>
  <c r="C29" i="1"/>
  <c r="H29" i="1" s="1"/>
  <c r="C33" i="1"/>
  <c r="N33" i="1" s="1"/>
  <c r="C34" i="1"/>
  <c r="C35" i="1"/>
  <c r="N35" i="1" s="1"/>
  <c r="C36" i="1"/>
  <c r="H36" i="1" s="1"/>
  <c r="C37" i="1"/>
  <c r="N37" i="1" s="1"/>
  <c r="C41" i="1"/>
  <c r="C42" i="1"/>
  <c r="C43" i="1"/>
  <c r="N43" i="1" s="1"/>
  <c r="C44" i="1"/>
  <c r="J44" i="1" s="1"/>
  <c r="C45" i="1"/>
  <c r="C49" i="1"/>
  <c r="C50" i="1"/>
  <c r="H50" i="1" s="1"/>
  <c r="C51" i="1"/>
  <c r="H51" i="1" s="1"/>
  <c r="C52" i="1"/>
  <c r="C53" i="1"/>
  <c r="N53" i="1" s="1"/>
  <c r="C57" i="1"/>
  <c r="C58" i="1"/>
  <c r="J58" i="1" s="1"/>
  <c r="C59" i="1"/>
  <c r="N59" i="1" s="1"/>
  <c r="C60" i="1"/>
  <c r="N60" i="1" s="1"/>
  <c r="C61" i="1"/>
  <c r="H61" i="1" s="1"/>
  <c r="C65" i="1"/>
  <c r="C66" i="1"/>
  <c r="C67" i="1"/>
  <c r="N67" i="1" s="1"/>
  <c r="C68" i="1"/>
  <c r="C69" i="1"/>
  <c r="H69" i="1" s="1"/>
  <c r="C73" i="1"/>
  <c r="J73" i="1" s="1"/>
  <c r="C74" i="1"/>
  <c r="H74" i="1" s="1"/>
  <c r="C75" i="1"/>
  <c r="H75" i="1" s="1"/>
  <c r="C76" i="1"/>
  <c r="L76" i="1" s="1"/>
  <c r="C77" i="1"/>
  <c r="Q9" i="1"/>
  <c r="Q10" i="1"/>
  <c r="V10" i="1" s="1"/>
  <c r="Q11" i="1"/>
  <c r="V11" i="1" s="1"/>
  <c r="Q12" i="1"/>
  <c r="V12" i="1" s="1"/>
  <c r="Q13" i="1"/>
  <c r="Z13" i="1" s="1"/>
  <c r="Q17" i="1"/>
  <c r="V17" i="1" s="1"/>
  <c r="Q18" i="1"/>
  <c r="Q19" i="1"/>
  <c r="Q20" i="1"/>
  <c r="V20" i="1" s="1"/>
  <c r="Q21" i="1"/>
  <c r="V21" i="1" s="1"/>
  <c r="Q25" i="1"/>
  <c r="Q26" i="1"/>
  <c r="V26" i="1" s="1"/>
  <c r="Q27" i="1"/>
  <c r="AB27" i="1" s="1"/>
  <c r="Q28" i="1"/>
  <c r="V28" i="1" s="1"/>
  <c r="Q29" i="1"/>
  <c r="Z29" i="1" s="1"/>
  <c r="Q33" i="1"/>
  <c r="Q34" i="1"/>
  <c r="V34" i="1" s="1"/>
  <c r="Q35" i="1"/>
  <c r="V35" i="1" s="1"/>
  <c r="Q36" i="1"/>
  <c r="AB36" i="1" s="1"/>
  <c r="Q37" i="1"/>
  <c r="X37" i="1" s="1"/>
  <c r="Q41" i="1"/>
  <c r="Q42" i="1"/>
  <c r="Z42" i="1" s="1"/>
  <c r="Q43" i="1"/>
  <c r="V43" i="1" s="1"/>
  <c r="Q44" i="1"/>
  <c r="Q45" i="1"/>
  <c r="V45" i="1" s="1"/>
  <c r="Q49" i="1"/>
  <c r="Q50" i="1"/>
  <c r="Q51" i="1"/>
  <c r="AB51" i="1" s="1"/>
  <c r="Q52" i="1"/>
  <c r="Q53" i="1"/>
  <c r="AB53" i="1" s="1"/>
  <c r="Q57" i="1"/>
  <c r="Q58" i="1"/>
  <c r="Q59" i="1"/>
  <c r="V59" i="1" s="1"/>
  <c r="Q60" i="1"/>
  <c r="Z60" i="1" s="1"/>
  <c r="Q61" i="1"/>
  <c r="Q65" i="1"/>
  <c r="V65" i="1" s="1"/>
  <c r="Q66" i="1"/>
  <c r="AB66" i="1" s="1"/>
  <c r="Q67" i="1"/>
  <c r="AB67" i="1" s="1"/>
  <c r="Q68" i="1"/>
  <c r="AB68" i="1" s="1"/>
  <c r="Q69" i="1"/>
  <c r="Q73" i="1"/>
  <c r="Q74" i="1"/>
  <c r="X74" i="1" s="1"/>
  <c r="Q75" i="1"/>
  <c r="Q76" i="1"/>
  <c r="V76" i="1" s="1"/>
  <c r="Q77" i="1"/>
  <c r="Z77" i="1" s="1"/>
  <c r="N13" i="1"/>
  <c r="N18" i="1"/>
  <c r="N19" i="1"/>
  <c r="N20" i="1"/>
  <c r="N21" i="1"/>
  <c r="N25" i="1"/>
  <c r="N26" i="1"/>
  <c r="N27" i="1"/>
  <c r="N28" i="1"/>
  <c r="N34" i="1"/>
  <c r="N36" i="1"/>
  <c r="N41" i="1"/>
  <c r="N42" i="1"/>
  <c r="N44" i="1"/>
  <c r="N45" i="1"/>
  <c r="N49" i="1"/>
  <c r="N50" i="1"/>
  <c r="N51" i="1"/>
  <c r="N52" i="1"/>
  <c r="N57" i="1"/>
  <c r="N58" i="1"/>
  <c r="N65" i="1"/>
  <c r="N66" i="1"/>
  <c r="N68" i="1"/>
  <c r="N69" i="1"/>
  <c r="N73" i="1"/>
  <c r="N74" i="1"/>
  <c r="N75" i="1"/>
  <c r="N76" i="1"/>
  <c r="N77" i="1"/>
  <c r="AB9" i="1"/>
  <c r="AB10" i="1"/>
  <c r="AB11" i="1"/>
  <c r="AB12" i="1"/>
  <c r="AB13" i="1"/>
  <c r="AB17" i="1"/>
  <c r="AB18" i="1"/>
  <c r="AB19" i="1"/>
  <c r="AB20" i="1"/>
  <c r="AB21" i="1"/>
  <c r="AB25" i="1"/>
  <c r="AB29" i="1"/>
  <c r="AB33" i="1"/>
  <c r="AB34" i="1"/>
  <c r="AB35" i="1"/>
  <c r="AB37" i="1"/>
  <c r="AB41" i="1"/>
  <c r="AB42" i="1"/>
  <c r="AB43" i="1"/>
  <c r="AB44" i="1"/>
  <c r="AB45" i="1"/>
  <c r="AB49" i="1"/>
  <c r="AB50" i="1"/>
  <c r="AB52" i="1"/>
  <c r="AB57" i="1"/>
  <c r="AB58" i="1"/>
  <c r="AB59" i="1"/>
  <c r="AB60" i="1"/>
  <c r="AB61" i="1"/>
  <c r="AB65" i="1"/>
  <c r="AB69" i="1"/>
  <c r="AB73" i="1"/>
  <c r="AB74" i="1"/>
  <c r="AB75" i="1"/>
  <c r="AB77" i="1"/>
  <c r="L9" i="1"/>
  <c r="L12" i="1"/>
  <c r="L13" i="1"/>
  <c r="L17" i="1"/>
  <c r="L18" i="1"/>
  <c r="L19" i="1"/>
  <c r="L20" i="1"/>
  <c r="L21" i="1"/>
  <c r="L27" i="1"/>
  <c r="L28" i="1"/>
  <c r="L29" i="1"/>
  <c r="L33" i="1"/>
  <c r="L34" i="1"/>
  <c r="L35" i="1"/>
  <c r="L36" i="1"/>
  <c r="L37" i="1"/>
  <c r="L41" i="1"/>
  <c r="L42" i="1"/>
  <c r="L43" i="1"/>
  <c r="L44" i="1"/>
  <c r="L45" i="1"/>
  <c r="L49" i="1"/>
  <c r="L50" i="1"/>
  <c r="L51" i="1"/>
  <c r="L52" i="1"/>
  <c r="L53" i="1"/>
  <c r="L57" i="1"/>
  <c r="L58" i="1"/>
  <c r="L59" i="1"/>
  <c r="L60" i="1"/>
  <c r="L61" i="1"/>
  <c r="L65" i="1"/>
  <c r="L66" i="1"/>
  <c r="L67" i="1"/>
  <c r="L68" i="1"/>
  <c r="L69" i="1"/>
  <c r="L73" i="1"/>
  <c r="L75" i="1"/>
  <c r="L77" i="1"/>
  <c r="Z9" i="1"/>
  <c r="Z10" i="1"/>
  <c r="Z11" i="1"/>
  <c r="Z17" i="1"/>
  <c r="Z18" i="1"/>
  <c r="Z19" i="1"/>
  <c r="Z20" i="1"/>
  <c r="Z21" i="1"/>
  <c r="Z25" i="1"/>
  <c r="Z26" i="1"/>
  <c r="Z27" i="1"/>
  <c r="Z28" i="1"/>
  <c r="Z33" i="1"/>
  <c r="Z34" i="1"/>
  <c r="Z35" i="1"/>
  <c r="Z36" i="1"/>
  <c r="Z37" i="1"/>
  <c r="Z41" i="1"/>
  <c r="Z43" i="1"/>
  <c r="Z44" i="1"/>
  <c r="Z45" i="1"/>
  <c r="Z49" i="1"/>
  <c r="Z50" i="1"/>
  <c r="Z51" i="1"/>
  <c r="Z52" i="1"/>
  <c r="Z53" i="1"/>
  <c r="Z57" i="1"/>
  <c r="Z58" i="1"/>
  <c r="Z59" i="1"/>
  <c r="Z61" i="1"/>
  <c r="Z65" i="1"/>
  <c r="Z66" i="1"/>
  <c r="Z67" i="1"/>
  <c r="Z68" i="1"/>
  <c r="Z69" i="1"/>
  <c r="Z73" i="1"/>
  <c r="Z74" i="1"/>
  <c r="Z75" i="1"/>
  <c r="Z76" i="1"/>
  <c r="J9" i="1"/>
  <c r="J10" i="1"/>
  <c r="J11" i="1"/>
  <c r="J12" i="1"/>
  <c r="J13" i="1"/>
  <c r="J17" i="1"/>
  <c r="J18" i="1"/>
  <c r="J20" i="1"/>
  <c r="J21" i="1"/>
  <c r="J25" i="1"/>
  <c r="J26" i="1"/>
  <c r="J27" i="1"/>
  <c r="J28" i="1"/>
  <c r="J29" i="1"/>
  <c r="J33" i="1"/>
  <c r="J34" i="1"/>
  <c r="J35" i="1"/>
  <c r="J37" i="1"/>
  <c r="J41" i="1"/>
  <c r="J42" i="1"/>
  <c r="J43" i="1"/>
  <c r="J45" i="1"/>
  <c r="J49" i="1"/>
  <c r="J50" i="1"/>
  <c r="J52" i="1"/>
  <c r="J53" i="1"/>
  <c r="J57" i="1"/>
  <c r="J59" i="1"/>
  <c r="J60" i="1"/>
  <c r="J61" i="1"/>
  <c r="J65" i="1"/>
  <c r="J66" i="1"/>
  <c r="J67" i="1"/>
  <c r="J68" i="1"/>
  <c r="J69" i="1"/>
  <c r="J74" i="1"/>
  <c r="J76" i="1"/>
  <c r="J77" i="1"/>
  <c r="X9" i="1"/>
  <c r="X10" i="1"/>
  <c r="X11" i="1"/>
  <c r="X12" i="1"/>
  <c r="X13" i="1"/>
  <c r="X18" i="1"/>
  <c r="X19" i="1"/>
  <c r="X20" i="1"/>
  <c r="X21" i="1"/>
  <c r="X25" i="1"/>
  <c r="X26" i="1"/>
  <c r="X27" i="1"/>
  <c r="X28" i="1"/>
  <c r="X29" i="1"/>
  <c r="X33" i="1"/>
  <c r="X34" i="1"/>
  <c r="X35" i="1"/>
  <c r="X36" i="1"/>
  <c r="X41" i="1"/>
  <c r="X42" i="1"/>
  <c r="X44" i="1"/>
  <c r="X45" i="1"/>
  <c r="X49" i="1"/>
  <c r="X50" i="1"/>
  <c r="X51" i="1"/>
  <c r="X52" i="1"/>
  <c r="X53" i="1"/>
  <c r="X57" i="1"/>
  <c r="X58" i="1"/>
  <c r="X59" i="1"/>
  <c r="X60" i="1"/>
  <c r="X61" i="1"/>
  <c r="X65" i="1"/>
  <c r="X66" i="1"/>
  <c r="X67" i="1"/>
  <c r="X68" i="1"/>
  <c r="X69" i="1"/>
  <c r="X73" i="1"/>
  <c r="X75" i="1"/>
  <c r="X76" i="1"/>
  <c r="X77" i="1"/>
  <c r="H13" i="1"/>
  <c r="H19" i="1"/>
  <c r="H21" i="1"/>
  <c r="H25" i="1"/>
  <c r="H27" i="1"/>
  <c r="H28" i="1"/>
  <c r="H33" i="1"/>
  <c r="H34" i="1"/>
  <c r="H35" i="1"/>
  <c r="H41" i="1"/>
  <c r="H42" i="1"/>
  <c r="H44" i="1"/>
  <c r="H45" i="1"/>
  <c r="H49" i="1"/>
  <c r="H52" i="1"/>
  <c r="H57" i="1"/>
  <c r="H59" i="1"/>
  <c r="H65" i="1"/>
  <c r="H66" i="1"/>
  <c r="H67" i="1"/>
  <c r="H68" i="1"/>
  <c r="H73" i="1"/>
  <c r="H77" i="1"/>
  <c r="V9" i="1"/>
  <c r="V13" i="1"/>
  <c r="V18" i="1"/>
  <c r="V19" i="1"/>
  <c r="V25" i="1"/>
  <c r="V33" i="1"/>
  <c r="V36" i="1"/>
  <c r="V41" i="1"/>
  <c r="V44" i="1"/>
  <c r="V49" i="1"/>
  <c r="V50" i="1"/>
  <c r="V52" i="1"/>
  <c r="V53" i="1"/>
  <c r="V57" i="1"/>
  <c r="V58" i="1"/>
  <c r="V60" i="1"/>
  <c r="V61" i="1"/>
  <c r="V69" i="1"/>
  <c r="V73" i="1"/>
  <c r="V74" i="1"/>
  <c r="V75" i="1"/>
  <c r="B9" i="1"/>
  <c r="I9" i="1" s="1"/>
  <c r="B10" i="1"/>
  <c r="B11" i="1"/>
  <c r="B12" i="1"/>
  <c r="G12" i="1" s="1"/>
  <c r="B13" i="1"/>
  <c r="B17" i="1"/>
  <c r="I17" i="1" s="1"/>
  <c r="B18" i="1"/>
  <c r="G18" i="1" s="1"/>
  <c r="B19" i="1"/>
  <c r="G19" i="1" s="1"/>
  <c r="B20" i="1"/>
  <c r="K20" i="1" s="1"/>
  <c r="B21" i="1"/>
  <c r="G21" i="1" s="1"/>
  <c r="B25" i="1"/>
  <c r="B26" i="1"/>
  <c r="K26" i="1" s="1"/>
  <c r="B27" i="1"/>
  <c r="B28" i="1"/>
  <c r="G28" i="1" s="1"/>
  <c r="B29" i="1"/>
  <c r="G29" i="1" s="1"/>
  <c r="B33" i="1"/>
  <c r="B34" i="1"/>
  <c r="B35" i="1"/>
  <c r="B36" i="1"/>
  <c r="B37" i="1"/>
  <c r="B41" i="1"/>
  <c r="B42" i="1"/>
  <c r="B43" i="1"/>
  <c r="G43" i="1" s="1"/>
  <c r="B44" i="1"/>
  <c r="G44" i="1" s="1"/>
  <c r="B45" i="1"/>
  <c r="G45" i="1" s="1"/>
  <c r="B49" i="1"/>
  <c r="B50" i="1"/>
  <c r="B51" i="1"/>
  <c r="G51" i="1" s="1"/>
  <c r="B52" i="1"/>
  <c r="I52" i="1" s="1"/>
  <c r="B53" i="1"/>
  <c r="I53" i="1" s="1"/>
  <c r="B57" i="1"/>
  <c r="I57" i="1" s="1"/>
  <c r="B58" i="1"/>
  <c r="G58" i="1" s="1"/>
  <c r="B59" i="1"/>
  <c r="G59" i="1" s="1"/>
  <c r="B60" i="1"/>
  <c r="G60" i="1" s="1"/>
  <c r="B61" i="1"/>
  <c r="B65" i="1"/>
  <c r="B66" i="1"/>
  <c r="I66" i="1" s="1"/>
  <c r="B67" i="1"/>
  <c r="G67" i="1" s="1"/>
  <c r="B68" i="1"/>
  <c r="K68" i="1" s="1"/>
  <c r="B69" i="1"/>
  <c r="B73" i="1"/>
  <c r="G73" i="1" s="1"/>
  <c r="B74" i="1"/>
  <c r="B75" i="1"/>
  <c r="B76" i="1"/>
  <c r="G76" i="1" s="1"/>
  <c r="B77" i="1"/>
  <c r="I77" i="1" s="1"/>
  <c r="P9" i="1"/>
  <c r="U9" i="1" s="1"/>
  <c r="P10" i="1"/>
  <c r="U10" i="1" s="1"/>
  <c r="P11" i="1"/>
  <c r="P12" i="1"/>
  <c r="P13" i="1"/>
  <c r="P17" i="1"/>
  <c r="P18" i="1"/>
  <c r="U18" i="1" s="1"/>
  <c r="P19" i="1"/>
  <c r="U19" i="1" s="1"/>
  <c r="P20" i="1"/>
  <c r="P21" i="1"/>
  <c r="AA21" i="1" s="1"/>
  <c r="P25" i="1"/>
  <c r="P26" i="1"/>
  <c r="P27" i="1"/>
  <c r="W27" i="1" s="1"/>
  <c r="P28" i="1"/>
  <c r="U28" i="1" s="1"/>
  <c r="P29" i="1"/>
  <c r="P33" i="1"/>
  <c r="P34" i="1"/>
  <c r="P35" i="1"/>
  <c r="U35" i="1" s="1"/>
  <c r="P36" i="1"/>
  <c r="U36" i="1" s="1"/>
  <c r="P37" i="1"/>
  <c r="U37" i="1" s="1"/>
  <c r="P41" i="1"/>
  <c r="U41" i="1" s="1"/>
  <c r="P42" i="1"/>
  <c r="Y42" i="1" s="1"/>
  <c r="P43" i="1"/>
  <c r="U43" i="1" s="1"/>
  <c r="P44" i="1"/>
  <c r="W44" i="1" s="1"/>
  <c r="P45" i="1"/>
  <c r="P49" i="1"/>
  <c r="Y49" i="1" s="1"/>
  <c r="P50" i="1"/>
  <c r="P51" i="1"/>
  <c r="W51" i="1" s="1"/>
  <c r="P52" i="1"/>
  <c r="U52" i="1" s="1"/>
  <c r="P53" i="1"/>
  <c r="U53" i="1" s="1"/>
  <c r="P57" i="1"/>
  <c r="U57" i="1" s="1"/>
  <c r="P58" i="1"/>
  <c r="P59" i="1"/>
  <c r="P60" i="1"/>
  <c r="P61" i="1"/>
  <c r="Y61" i="1" s="1"/>
  <c r="P65" i="1"/>
  <c r="P66" i="1"/>
  <c r="W66" i="1" s="1"/>
  <c r="P67" i="1"/>
  <c r="U67" i="1" s="1"/>
  <c r="P68" i="1"/>
  <c r="W68" i="1" s="1"/>
  <c r="P69" i="1"/>
  <c r="U69" i="1" s="1"/>
  <c r="P73" i="1"/>
  <c r="P74" i="1"/>
  <c r="U74" i="1" s="1"/>
  <c r="P75" i="1"/>
  <c r="U75" i="1" s="1"/>
  <c r="P76" i="1"/>
  <c r="P77" i="1"/>
  <c r="Y77" i="1" s="1"/>
  <c r="M9" i="1"/>
  <c r="M12" i="1"/>
  <c r="M13" i="1"/>
  <c r="M17" i="1"/>
  <c r="M18" i="1"/>
  <c r="M19" i="1"/>
  <c r="M20" i="1"/>
  <c r="M21" i="1"/>
  <c r="M25" i="1"/>
  <c r="M26" i="1"/>
  <c r="M27" i="1"/>
  <c r="M28" i="1"/>
  <c r="M29" i="1"/>
  <c r="M33" i="1"/>
  <c r="M34" i="1"/>
  <c r="M35" i="1"/>
  <c r="M36" i="1"/>
  <c r="M37" i="1"/>
  <c r="M41" i="1"/>
  <c r="M42" i="1"/>
  <c r="M43" i="1"/>
  <c r="M44" i="1"/>
  <c r="M45" i="1"/>
  <c r="M49" i="1"/>
  <c r="M50" i="1"/>
  <c r="M51" i="1"/>
  <c r="M52" i="1"/>
  <c r="M53" i="1"/>
  <c r="M57" i="1"/>
  <c r="M58" i="1"/>
  <c r="M59" i="1"/>
  <c r="M60" i="1"/>
  <c r="M61" i="1"/>
  <c r="M65" i="1"/>
  <c r="M66" i="1"/>
  <c r="M67" i="1"/>
  <c r="M68" i="1"/>
  <c r="M69" i="1"/>
  <c r="M73" i="1"/>
  <c r="M74" i="1"/>
  <c r="M75" i="1"/>
  <c r="M76" i="1"/>
  <c r="M77" i="1"/>
  <c r="AA9" i="1"/>
  <c r="AA10" i="1"/>
  <c r="AA11" i="1"/>
  <c r="AA12" i="1"/>
  <c r="AA13" i="1"/>
  <c r="AA17" i="1"/>
  <c r="AA18" i="1"/>
  <c r="AA19" i="1"/>
  <c r="AA20" i="1"/>
  <c r="AA25" i="1"/>
  <c r="AA26" i="1"/>
  <c r="AA27" i="1"/>
  <c r="AA28" i="1"/>
  <c r="AA29" i="1"/>
  <c r="AA33" i="1"/>
  <c r="AA34" i="1"/>
  <c r="AA36" i="1"/>
  <c r="AA37" i="1"/>
  <c r="AA41" i="1"/>
  <c r="AA42" i="1"/>
  <c r="AA43" i="1"/>
  <c r="AA44" i="1"/>
  <c r="AA45" i="1"/>
  <c r="AA49" i="1"/>
  <c r="AA50" i="1"/>
  <c r="AA51" i="1"/>
  <c r="AA52" i="1"/>
  <c r="AA53" i="1"/>
  <c r="AA58" i="1"/>
  <c r="AA59" i="1"/>
  <c r="AA60" i="1"/>
  <c r="AA61" i="1"/>
  <c r="AA65" i="1"/>
  <c r="AA66" i="1"/>
  <c r="AA67" i="1"/>
  <c r="AA68" i="1"/>
  <c r="AA69" i="1"/>
  <c r="AA73" i="1"/>
  <c r="AA74" i="1"/>
  <c r="AA76" i="1"/>
  <c r="AA77" i="1"/>
  <c r="K9" i="1"/>
  <c r="K10" i="1"/>
  <c r="K11" i="1"/>
  <c r="K12" i="1"/>
  <c r="K13" i="1"/>
  <c r="K17" i="1"/>
  <c r="K18" i="1"/>
  <c r="K19" i="1"/>
  <c r="K21" i="1"/>
  <c r="K25" i="1"/>
  <c r="K27" i="1"/>
  <c r="K28" i="1"/>
  <c r="K29" i="1"/>
  <c r="K33" i="1"/>
  <c r="K34" i="1"/>
  <c r="K35" i="1"/>
  <c r="K36" i="1"/>
  <c r="K37" i="1"/>
  <c r="K41" i="1"/>
  <c r="K42" i="1"/>
  <c r="K43" i="1"/>
  <c r="K44" i="1"/>
  <c r="K45" i="1"/>
  <c r="K49" i="1"/>
  <c r="K50" i="1"/>
  <c r="K51" i="1"/>
  <c r="K52" i="1"/>
  <c r="K53" i="1"/>
  <c r="K57" i="1"/>
  <c r="K58" i="1"/>
  <c r="K59" i="1"/>
  <c r="K60" i="1"/>
  <c r="K61" i="1"/>
  <c r="K65" i="1"/>
  <c r="K66" i="1"/>
  <c r="K67" i="1"/>
  <c r="K69" i="1"/>
  <c r="K73" i="1"/>
  <c r="K74" i="1"/>
  <c r="K75" i="1"/>
  <c r="K77" i="1"/>
  <c r="Y9" i="1"/>
  <c r="Y10" i="1"/>
  <c r="Y11" i="1"/>
  <c r="Y12" i="1"/>
  <c r="Y13" i="1"/>
  <c r="Y17" i="1"/>
  <c r="Y18" i="1"/>
  <c r="Y20" i="1"/>
  <c r="Y21" i="1"/>
  <c r="Y25" i="1"/>
  <c r="Y26" i="1"/>
  <c r="Y27" i="1"/>
  <c r="Y28" i="1"/>
  <c r="Y29" i="1"/>
  <c r="Y33" i="1"/>
  <c r="Y34" i="1"/>
  <c r="Y35" i="1"/>
  <c r="Y36" i="1"/>
  <c r="Y37" i="1"/>
  <c r="Y41" i="1"/>
  <c r="Y43" i="1"/>
  <c r="Y44" i="1"/>
  <c r="Y45" i="1"/>
  <c r="Y50" i="1"/>
  <c r="Y51" i="1"/>
  <c r="Y52" i="1"/>
  <c r="Y53" i="1"/>
  <c r="Y57" i="1"/>
  <c r="Y58" i="1"/>
  <c r="Y59" i="1"/>
  <c r="Y60" i="1"/>
  <c r="Y65" i="1"/>
  <c r="Y66" i="1"/>
  <c r="Y67" i="1"/>
  <c r="Y68" i="1"/>
  <c r="Y69" i="1"/>
  <c r="Y73" i="1"/>
  <c r="Y74" i="1"/>
  <c r="Y75" i="1"/>
  <c r="Y76" i="1"/>
  <c r="I10" i="1"/>
  <c r="I11" i="1"/>
  <c r="I13" i="1"/>
  <c r="I18" i="1"/>
  <c r="I19" i="1"/>
  <c r="I20" i="1"/>
  <c r="I21" i="1"/>
  <c r="I25" i="1"/>
  <c r="I26" i="1"/>
  <c r="I27" i="1"/>
  <c r="I28" i="1"/>
  <c r="I29" i="1"/>
  <c r="I33" i="1"/>
  <c r="I34" i="1"/>
  <c r="I35" i="1"/>
  <c r="I36" i="1"/>
  <c r="I37" i="1"/>
  <c r="I41" i="1"/>
  <c r="I42" i="1"/>
  <c r="I43" i="1"/>
  <c r="I44" i="1"/>
  <c r="I45" i="1"/>
  <c r="I49" i="1"/>
  <c r="I50" i="1"/>
  <c r="I51" i="1"/>
  <c r="I58" i="1"/>
  <c r="I60" i="1"/>
  <c r="I61" i="1"/>
  <c r="I65" i="1"/>
  <c r="I67" i="1"/>
  <c r="I68" i="1"/>
  <c r="I69" i="1"/>
  <c r="I73" i="1"/>
  <c r="I74" i="1"/>
  <c r="I75" i="1"/>
  <c r="I76" i="1"/>
  <c r="W9" i="1"/>
  <c r="W11" i="1"/>
  <c r="W12" i="1"/>
  <c r="W13" i="1"/>
  <c r="W17" i="1"/>
  <c r="W18" i="1"/>
  <c r="W19" i="1"/>
  <c r="W20" i="1"/>
  <c r="W21" i="1"/>
  <c r="W25" i="1"/>
  <c r="W26" i="1"/>
  <c r="W29" i="1"/>
  <c r="W33" i="1"/>
  <c r="W34" i="1"/>
  <c r="W35" i="1"/>
  <c r="W36" i="1"/>
  <c r="W37" i="1"/>
  <c r="W41" i="1"/>
  <c r="W42" i="1"/>
  <c r="W43" i="1"/>
  <c r="W45" i="1"/>
  <c r="W49" i="1"/>
  <c r="W50" i="1"/>
  <c r="W52" i="1"/>
  <c r="W57" i="1"/>
  <c r="W58" i="1"/>
  <c r="W59" i="1"/>
  <c r="W60" i="1"/>
  <c r="W61" i="1"/>
  <c r="W65" i="1"/>
  <c r="W69" i="1"/>
  <c r="W73" i="1"/>
  <c r="W74" i="1"/>
  <c r="W75" i="1"/>
  <c r="W76" i="1"/>
  <c r="W77" i="1"/>
  <c r="G9" i="1"/>
  <c r="G10" i="1"/>
  <c r="G13" i="1"/>
  <c r="G25" i="1"/>
  <c r="G26" i="1"/>
  <c r="G27" i="1"/>
  <c r="G33" i="1"/>
  <c r="G34" i="1"/>
  <c r="G35" i="1"/>
  <c r="G36" i="1"/>
  <c r="G37" i="1"/>
  <c r="G41" i="1"/>
  <c r="G42" i="1"/>
  <c r="G49" i="1"/>
  <c r="G50" i="1"/>
  <c r="G57" i="1"/>
  <c r="G61" i="1"/>
  <c r="G65" i="1"/>
  <c r="G68" i="1"/>
  <c r="G69" i="1"/>
  <c r="G74" i="1"/>
  <c r="G75" i="1"/>
  <c r="U11" i="1"/>
  <c r="U12" i="1"/>
  <c r="U13" i="1"/>
  <c r="U17" i="1"/>
  <c r="U20" i="1"/>
  <c r="U21" i="1"/>
  <c r="U25" i="1"/>
  <c r="U26" i="1"/>
  <c r="U27" i="1"/>
  <c r="U29" i="1"/>
  <c r="U33" i="1"/>
  <c r="U34" i="1"/>
  <c r="U44" i="1"/>
  <c r="U45" i="1"/>
  <c r="U49" i="1"/>
  <c r="U50" i="1"/>
  <c r="U58" i="1"/>
  <c r="U59" i="1"/>
  <c r="U60" i="1"/>
  <c r="U61" i="1"/>
  <c r="U65" i="1"/>
  <c r="U73" i="1"/>
  <c r="U76" i="1"/>
  <c r="C4" i="8"/>
  <c r="C10" i="8"/>
  <c r="C8" i="8"/>
  <c r="C7" i="8"/>
  <c r="C12" i="8"/>
  <c r="C11" i="8"/>
  <c r="C9" i="8"/>
  <c r="C6" i="8"/>
  <c r="C5" i="8"/>
  <c r="C13" i="8"/>
  <c r="AB24" i="1"/>
  <c r="AA24" i="1"/>
  <c r="N24" i="1"/>
  <c r="M24" i="1"/>
  <c r="K21" i="10" l="1"/>
  <c r="G34" i="10"/>
  <c r="G36" i="10"/>
  <c r="G42" i="10"/>
  <c r="L11" i="9" s="1"/>
  <c r="G10" i="10"/>
  <c r="H19" i="10"/>
  <c r="S11" i="9" s="1"/>
  <c r="I17" i="10"/>
  <c r="M13" i="9" s="1"/>
  <c r="V67" i="1"/>
  <c r="AA35" i="1"/>
  <c r="V27" i="1"/>
  <c r="V68" i="1"/>
  <c r="AA75" i="1"/>
  <c r="V29" i="1"/>
  <c r="J75" i="1"/>
  <c r="H12" i="1"/>
  <c r="J36" i="1"/>
  <c r="X43" i="1"/>
  <c r="AA57" i="1"/>
  <c r="U42" i="1"/>
  <c r="G77" i="1"/>
  <c r="Y19" i="1"/>
  <c r="H60" i="1"/>
  <c r="AB26" i="1"/>
  <c r="G20" i="1"/>
  <c r="J51" i="1"/>
  <c r="H11" i="1"/>
  <c r="U51" i="1"/>
  <c r="H37" i="1"/>
  <c r="N61" i="1"/>
  <c r="V37" i="1"/>
  <c r="U66" i="1"/>
  <c r="X17" i="1"/>
  <c r="L26" i="1"/>
  <c r="U68" i="1"/>
  <c r="G53" i="1"/>
  <c r="P11" i="8"/>
  <c r="W12" i="8"/>
  <c r="W67" i="1"/>
  <c r="W53" i="1"/>
  <c r="X7" i="8"/>
  <c r="H76" i="1"/>
  <c r="AB28" i="1"/>
  <c r="H58" i="1"/>
  <c r="V42" i="1"/>
  <c r="U77" i="1"/>
  <c r="G66" i="1"/>
  <c r="V66" i="1"/>
  <c r="I12" i="1"/>
  <c r="V77" i="1"/>
  <c r="Z12" i="1"/>
  <c r="V51" i="1"/>
  <c r="L74" i="1"/>
  <c r="N29" i="1"/>
  <c r="G52" i="1"/>
  <c r="K76" i="1"/>
  <c r="AB76" i="1"/>
  <c r="H43" i="1"/>
  <c r="W28" i="1"/>
  <c r="W10" i="1"/>
  <c r="I59" i="1"/>
  <c r="G17" i="1"/>
  <c r="X8" i="8"/>
  <c r="X5" i="8"/>
  <c r="X10" i="8"/>
  <c r="W6" i="8"/>
  <c r="Q6" i="8"/>
  <c r="X12" i="8"/>
  <c r="P12" i="8"/>
  <c r="H9" i="1"/>
  <c r="Q4" i="8"/>
  <c r="P9" i="8"/>
  <c r="H53" i="1"/>
  <c r="W8" i="8"/>
  <c r="X13" i="8"/>
  <c r="W11" i="8"/>
  <c r="P5" i="8"/>
  <c r="Q9" i="8"/>
  <c r="P13" i="8"/>
  <c r="Q12" i="8"/>
  <c r="H17" i="1"/>
  <c r="Q11" i="8"/>
  <c r="P4" i="8"/>
  <c r="W4" i="8"/>
  <c r="P7" i="8"/>
  <c r="Q13" i="8"/>
  <c r="W13" i="8"/>
  <c r="X9" i="8"/>
  <c r="Q5" i="8"/>
  <c r="P10" i="8"/>
  <c r="W10" i="8"/>
  <c r="X11" i="8"/>
  <c r="Q10" i="8"/>
  <c r="W5" i="8"/>
  <c r="P8" i="8"/>
  <c r="Q8" i="8"/>
  <c r="Q9" i="9"/>
  <c r="P5" i="9"/>
  <c r="N12" i="9"/>
  <c r="O12" i="9"/>
  <c r="W6" i="9"/>
  <c r="S12" i="9"/>
  <c r="T7" i="9"/>
  <c r="V8" i="9"/>
  <c r="P4" i="9"/>
  <c r="W10" i="9"/>
  <c r="U12" i="9"/>
  <c r="U9" i="9"/>
  <c r="U5" i="9"/>
  <c r="U7" i="9"/>
  <c r="N11" i="9"/>
  <c r="N7" i="9"/>
  <c r="O11" i="9"/>
  <c r="U11" i="9"/>
  <c r="T4" i="9"/>
  <c r="U8" i="9"/>
  <c r="U4" i="9"/>
  <c r="O8" i="9"/>
  <c r="T9" i="9"/>
  <c r="T5" i="9"/>
  <c r="X13" i="9"/>
  <c r="Q7" i="9"/>
  <c r="N13" i="9"/>
  <c r="P11" i="9"/>
  <c r="N6" i="9"/>
  <c r="P12" i="9"/>
  <c r="V5" i="9"/>
  <c r="X10" i="9"/>
  <c r="T11" i="9"/>
  <c r="V4" i="9"/>
  <c r="X9" i="9"/>
  <c r="T12" i="9"/>
  <c r="V7" i="9"/>
  <c r="T8" i="9"/>
  <c r="P7" i="9"/>
  <c r="X6" i="9"/>
  <c r="Q5" i="9"/>
  <c r="N8" i="9"/>
  <c r="W9" i="9"/>
  <c r="O6" i="9"/>
  <c r="W7" i="9"/>
  <c r="N10" i="9"/>
  <c r="P13" i="9"/>
  <c r="N9" i="9"/>
  <c r="P6" i="9"/>
  <c r="X5" i="9"/>
  <c r="T13" i="9"/>
  <c r="V11" i="9"/>
  <c r="X4" i="9"/>
  <c r="T6" i="9"/>
  <c r="V12" i="9"/>
  <c r="X7" i="9"/>
  <c r="W4" i="9"/>
  <c r="O10" i="9"/>
  <c r="Q13" i="9"/>
  <c r="O9" i="9"/>
  <c r="Q6" i="9"/>
  <c r="P8" i="9"/>
  <c r="U13" i="9"/>
  <c r="W11" i="9"/>
  <c r="U6" i="9"/>
  <c r="W12" i="9"/>
  <c r="S8" i="9"/>
  <c r="W8" i="9"/>
  <c r="V9" i="9"/>
  <c r="Q4" i="9"/>
  <c r="O13" i="9"/>
  <c r="Q12" i="9"/>
  <c r="W5" i="9"/>
  <c r="N5" i="9"/>
  <c r="P10" i="9"/>
  <c r="N4" i="9"/>
  <c r="P9" i="9"/>
  <c r="Q8" i="9"/>
  <c r="T10" i="9"/>
  <c r="V13" i="9"/>
  <c r="X11" i="9"/>
  <c r="V6" i="9"/>
  <c r="X12" i="9"/>
  <c r="X8" i="9"/>
  <c r="V10" i="9"/>
  <c r="Q11" i="9"/>
  <c r="O5" i="9"/>
  <c r="Q10" i="9"/>
  <c r="O4" i="9"/>
  <c r="O7" i="9"/>
  <c r="S5" i="9"/>
  <c r="U10" i="9"/>
  <c r="W13" i="9"/>
  <c r="S4" i="9"/>
  <c r="P6" i="8"/>
  <c r="X6" i="8"/>
  <c r="Q7" i="8"/>
  <c r="W9" i="8"/>
  <c r="W7" i="8"/>
  <c r="N10" i="1"/>
  <c r="M11" i="1"/>
  <c r="L11" i="1"/>
  <c r="M10" i="1"/>
  <c r="X4" i="8"/>
  <c r="G11" i="1"/>
  <c r="N11" i="8"/>
  <c r="L13" i="9" l="1"/>
  <c r="L8" i="9"/>
  <c r="E8" i="9" s="1"/>
  <c r="L5" i="9"/>
  <c r="E5" i="9" s="1"/>
  <c r="S9" i="9"/>
  <c r="M5" i="9"/>
  <c r="F5" i="9" s="1"/>
  <c r="L7" i="9"/>
  <c r="L6" i="9"/>
  <c r="V9" i="8"/>
  <c r="S10" i="9"/>
  <c r="S13" i="9"/>
  <c r="S7" i="9"/>
  <c r="S6" i="9"/>
  <c r="M11" i="9"/>
  <c r="F11" i="9" s="1"/>
  <c r="L12" i="9"/>
  <c r="E12" i="9" s="1"/>
  <c r="L9" i="9"/>
  <c r="M4" i="9"/>
  <c r="F4" i="9" s="1"/>
  <c r="M9" i="9"/>
  <c r="F9" i="9" s="1"/>
  <c r="L4" i="9"/>
  <c r="E4" i="9" s="1"/>
  <c r="M10" i="9"/>
  <c r="F10" i="9" s="1"/>
  <c r="L10" i="9"/>
  <c r="M6" i="9"/>
  <c r="F6" i="9" s="1"/>
  <c r="T11" i="8"/>
  <c r="N6" i="8"/>
  <c r="J7" i="8"/>
  <c r="V12" i="8"/>
  <c r="M5" i="8"/>
  <c r="T13" i="8"/>
  <c r="T7" i="8"/>
  <c r="N10" i="8"/>
  <c r="N8" i="8"/>
  <c r="N12" i="8"/>
  <c r="M8" i="8"/>
  <c r="T8" i="8"/>
  <c r="N13" i="8"/>
  <c r="N7" i="8"/>
  <c r="N5" i="8"/>
  <c r="N4" i="8"/>
  <c r="N9" i="8"/>
  <c r="T12" i="8"/>
  <c r="M12" i="9"/>
  <c r="F12" i="9" s="1"/>
  <c r="M8" i="9"/>
  <c r="F8" i="9" s="1"/>
  <c r="M7" i="9"/>
  <c r="F7" i="9" s="1"/>
  <c r="S5" i="8"/>
  <c r="T4" i="8"/>
  <c r="T6" i="8"/>
  <c r="T5" i="8"/>
  <c r="T10" i="8"/>
  <c r="T9" i="8"/>
  <c r="M11" i="8"/>
  <c r="V8" i="8"/>
  <c r="V7" i="8"/>
  <c r="S6" i="8"/>
  <c r="V13" i="8"/>
  <c r="S10" i="8"/>
  <c r="J10" i="8"/>
  <c r="M9" i="8"/>
  <c r="S7" i="8"/>
  <c r="U11" i="8"/>
  <c r="G11" i="8" s="1"/>
  <c r="U7" i="8"/>
  <c r="V10" i="8"/>
  <c r="V6" i="8"/>
  <c r="S9" i="8"/>
  <c r="V5" i="8"/>
  <c r="U12" i="8"/>
  <c r="V11" i="8"/>
  <c r="S8" i="8"/>
  <c r="S13" i="8"/>
  <c r="V4" i="8"/>
  <c r="S11" i="8"/>
  <c r="L5" i="8"/>
  <c r="M6" i="8"/>
  <c r="M10" i="8"/>
  <c r="J6" i="8"/>
  <c r="M13" i="8"/>
  <c r="M7" i="8"/>
  <c r="M4" i="8"/>
  <c r="M12" i="8"/>
  <c r="J11" i="8"/>
  <c r="I11" i="8"/>
  <c r="I12" i="8"/>
  <c r="L12" i="8"/>
  <c r="S4" i="8"/>
  <c r="I7" i="8"/>
  <c r="J8" i="8"/>
  <c r="I4" i="8"/>
  <c r="S12" i="8"/>
  <c r="I6" i="8"/>
  <c r="J5" i="8"/>
  <c r="I5" i="8"/>
  <c r="L11" i="8"/>
  <c r="L4" i="8"/>
  <c r="J13" i="8"/>
  <c r="O12" i="8"/>
  <c r="I10" i="8"/>
  <c r="J12" i="8"/>
  <c r="I8" i="8"/>
  <c r="I13" i="8"/>
  <c r="J9" i="8"/>
  <c r="I9" i="8"/>
  <c r="J4" i="8"/>
  <c r="H7" i="9"/>
  <c r="J10" i="9"/>
  <c r="H12" i="9"/>
  <c r="G8" i="9"/>
  <c r="G5" i="9"/>
  <c r="I5" i="9"/>
  <c r="G9" i="9"/>
  <c r="H5" i="9"/>
  <c r="J13" i="9"/>
  <c r="J9" i="9"/>
  <c r="I10" i="9"/>
  <c r="I6" i="9"/>
  <c r="H9" i="9"/>
  <c r="G12" i="9"/>
  <c r="H8" i="9"/>
  <c r="J4" i="9"/>
  <c r="G4" i="9"/>
  <c r="E11" i="9"/>
  <c r="H4" i="9"/>
  <c r="J6" i="9"/>
  <c r="I9" i="9"/>
  <c r="H11" i="9"/>
  <c r="I4" i="9"/>
  <c r="F13" i="9"/>
  <c r="G11" i="9"/>
  <c r="J12" i="9"/>
  <c r="J11" i="9"/>
  <c r="J8" i="9"/>
  <c r="G7" i="9"/>
  <c r="I7" i="9"/>
  <c r="I11" i="9"/>
  <c r="J5" i="9"/>
  <c r="G13" i="9"/>
  <c r="H13" i="9"/>
  <c r="H10" i="9"/>
  <c r="I13" i="9"/>
  <c r="G10" i="9"/>
  <c r="J7" i="9"/>
  <c r="I8" i="9"/>
  <c r="H6" i="9"/>
  <c r="I12" i="9"/>
  <c r="G6" i="9"/>
  <c r="U13" i="8"/>
  <c r="O5" i="8"/>
  <c r="L13" i="8"/>
  <c r="L10" i="8"/>
  <c r="L8" i="8"/>
  <c r="U5" i="8"/>
  <c r="U4" i="8"/>
  <c r="L7" i="8"/>
  <c r="L6" i="8"/>
  <c r="U8" i="8"/>
  <c r="U10" i="8"/>
  <c r="O4" i="8"/>
  <c r="L9" i="8"/>
  <c r="U6" i="8"/>
  <c r="O11" i="8"/>
  <c r="O10" i="8"/>
  <c r="U9" i="8"/>
  <c r="O8" i="8"/>
  <c r="O13" i="8"/>
  <c r="O6" i="8"/>
  <c r="O9" i="8"/>
  <c r="O7" i="8"/>
  <c r="E13" i="9" l="1"/>
  <c r="E9" i="9"/>
  <c r="E7" i="9"/>
  <c r="E6" i="9"/>
  <c r="D8" i="9"/>
  <c r="E10" i="9"/>
  <c r="H9" i="8"/>
  <c r="H12" i="8"/>
  <c r="F4" i="8"/>
  <c r="F11" i="8"/>
  <c r="D11" i="8" s="1"/>
  <c r="G13" i="8"/>
  <c r="G7" i="8"/>
  <c r="F13" i="8"/>
  <c r="G12" i="8"/>
  <c r="G6" i="8"/>
  <c r="G10" i="8"/>
  <c r="F10" i="8"/>
  <c r="H13" i="8"/>
  <c r="F7" i="8"/>
  <c r="E7" i="8"/>
  <c r="F5" i="8"/>
  <c r="F8" i="8"/>
  <c r="G8" i="8"/>
  <c r="E10" i="8"/>
  <c r="F9" i="8"/>
  <c r="F12" i="8"/>
  <c r="G9" i="8"/>
  <c r="H10" i="8"/>
  <c r="G4" i="8"/>
  <c r="G5" i="8"/>
  <c r="E6" i="8"/>
  <c r="E5" i="8"/>
  <c r="F6" i="8"/>
  <c r="H4" i="8"/>
  <c r="H7" i="8"/>
  <c r="H8" i="8"/>
  <c r="E13" i="8"/>
  <c r="E11" i="8"/>
  <c r="H6" i="8"/>
  <c r="E9" i="8"/>
  <c r="E8" i="8"/>
  <c r="H5" i="8"/>
  <c r="H11" i="8"/>
  <c r="E4" i="8"/>
  <c r="E12" i="8"/>
  <c r="D9" i="9"/>
  <c r="D6" i="9"/>
  <c r="D5" i="9"/>
  <c r="D11" i="9"/>
  <c r="D12" i="9"/>
  <c r="D7" i="9"/>
  <c r="D4" i="9"/>
  <c r="D13" i="9"/>
  <c r="D10" i="9"/>
  <c r="D13" i="8" l="1"/>
  <c r="D4" i="8"/>
  <c r="D6" i="8"/>
  <c r="D10" i="8"/>
  <c r="D7" i="8"/>
  <c r="D12" i="8"/>
  <c r="D5" i="8"/>
  <c r="D8" i="8"/>
  <c r="D9" i="8"/>
</calcChain>
</file>

<file path=xl/sharedStrings.xml><?xml version="1.0" encoding="utf-8"?>
<sst xmlns="http://schemas.openxmlformats.org/spreadsheetml/2006/main" count="402" uniqueCount="67">
  <si>
    <t>ANDATA</t>
  </si>
  <si>
    <t>RITORNO</t>
  </si>
  <si>
    <t>SEMIFINALI</t>
  </si>
  <si>
    <t>FINALE</t>
  </si>
  <si>
    <t>CAMPO NEUTRO</t>
  </si>
  <si>
    <t>CALENDARIO</t>
  </si>
  <si>
    <t>LEGA DEGLI ZII</t>
  </si>
  <si>
    <t>1° giornata</t>
  </si>
  <si>
    <t>2° giornata</t>
  </si>
  <si>
    <t>3° giornata</t>
  </si>
  <si>
    <t>4° giornata</t>
  </si>
  <si>
    <t>5° giornata</t>
  </si>
  <si>
    <t>6° giornata</t>
  </si>
  <si>
    <t>7° giornata</t>
  </si>
  <si>
    <t>8° giornata</t>
  </si>
  <si>
    <t>9° giornata</t>
  </si>
  <si>
    <t>10° giornata</t>
  </si>
  <si>
    <t>11° giornata</t>
  </si>
  <si>
    <t>12° giornata</t>
  </si>
  <si>
    <t>13° giornata</t>
  </si>
  <si>
    <t>14° giornata</t>
  </si>
  <si>
    <t>15° giornata</t>
  </si>
  <si>
    <t>16° giornata</t>
  </si>
  <si>
    <t>17° giornata</t>
  </si>
  <si>
    <t>18° giornata</t>
  </si>
  <si>
    <t>ZIETTA CUP</t>
  </si>
  <si>
    <t>SUPERCOPPA IT</t>
  </si>
  <si>
    <t>SUPERCOPPA EU</t>
  </si>
  <si>
    <t>CHAMPIONS</t>
  </si>
  <si>
    <t>CALENDARIO APERTURA</t>
  </si>
  <si>
    <t>A.C.SPEZIA</t>
  </si>
  <si>
    <t>ATHLETIC 23</t>
  </si>
  <si>
    <t>BATIGOL</t>
  </si>
  <si>
    <t>DTF</t>
  </si>
  <si>
    <t>F.C.TIZIO</t>
  </si>
  <si>
    <t>IL PALAZZO</t>
  </si>
  <si>
    <t>IRISH</t>
  </si>
  <si>
    <t>MIDDLESBROOF</t>
  </si>
  <si>
    <t>POISONS</t>
  </si>
  <si>
    <t>SBROOF OTF</t>
  </si>
  <si>
    <t>Giocate1</t>
  </si>
  <si>
    <t>Giocate2</t>
  </si>
  <si>
    <t>Vincitore Casa</t>
  </si>
  <si>
    <t>Vincitore Fuori</t>
  </si>
  <si>
    <t>Pareggio Casa</t>
  </si>
  <si>
    <t>Pareggio Fuori</t>
  </si>
  <si>
    <t>Perdente Casa</t>
  </si>
  <si>
    <t>Perdente Fuori</t>
  </si>
  <si>
    <t>Risultati</t>
  </si>
  <si>
    <t>-</t>
  </si>
  <si>
    <t>SQUADRA</t>
  </si>
  <si>
    <t>PUNTI</t>
  </si>
  <si>
    <t>TOT</t>
  </si>
  <si>
    <t>V</t>
  </si>
  <si>
    <t>N</t>
  </si>
  <si>
    <t>P</t>
  </si>
  <si>
    <t>GF</t>
  </si>
  <si>
    <t>GS</t>
  </si>
  <si>
    <t>C</t>
  </si>
  <si>
    <t>G</t>
  </si>
  <si>
    <t>T</t>
  </si>
  <si>
    <t>Penalità</t>
  </si>
  <si>
    <t>SQADRE APERTURA</t>
  </si>
  <si>
    <t>SQUADRE CLAUSURA</t>
  </si>
  <si>
    <t>CALENDARIO CLAUSURA</t>
  </si>
  <si>
    <t>x</t>
  </si>
  <si>
    <t>UNICA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</si>
</sst>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  <family val="2"/>
    </font>
    <font>
      <b/>
      <sz val="16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2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3" borderId="2" xfId="0" applyFont="1" applyFill="1" applyBorder="1"/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quotePrefix="1" applyNumberFormat="1" applyBorder="1" applyAlignment="1">
      <alignment horizontal="center" vertical="center"/>
    </xf>
    <xf numFmtId="1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 vertical="center"/>
    </xf>
    <xf numFmtId="0" fontId="9" fillId="3" borderId="1" xfId="0" applyFont="1" applyFill="1" applyBorder="1"/>
    <xf numFmtId="0" fontId="9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9" fillId="0" borderId="0" xfId="0" applyNumberFormat="1" applyFont="1"/>
    <xf numFmtId="0" fontId="10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" wrapText="1"/>
    </xf>
    <xf numFmtId="164" fontId="14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 wrapText="1"/>
    </xf>
    <xf numFmtId="164" fontId="13" fillId="0" borderId="0" xfId="0" applyNumberFormat="1" applyFont="1"/>
    <xf numFmtId="0" fontId="4" fillId="0" borderId="0" xfId="0" applyFont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0</xdr:col>
      <xdr:colOff>228600</xdr:colOff>
      <xdr:row>11</xdr:row>
      <xdr:rowOff>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B7D69588-20FF-2743-A5CD-C89EA9D1A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1000"/>
          <a:ext cx="2286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993C0-5DE5-BB4E-B66D-FE3D9BF1C3AD}">
  <sheetPr>
    <tabColor rgb="FF92D050"/>
  </sheetPr>
  <dimension ref="A1:B11"/>
  <sheetViews>
    <sheetView tabSelected="1" workbookViewId="0">
      <selection activeCell="B8" sqref="B8"/>
    </sheetView>
  </sheetViews>
  <sheetFormatPr baseColWidth="10" defaultColWidth="11.5" defaultRowHeight="13" x14ac:dyDescent="0.15"/>
  <cols>
    <col min="1" max="1" width="25.83203125" customWidth="1"/>
    <col min="2" max="2" width="27.83203125" customWidth="1"/>
  </cols>
  <sheetData>
    <row r="1" spans="1:2" x14ac:dyDescent="0.15">
      <c r="A1" s="11" t="s">
        <v>62</v>
      </c>
      <c r="B1" s="11" t="s">
        <v>63</v>
      </c>
    </row>
    <row r="2" spans="1:2" x14ac:dyDescent="0.15">
      <c r="A2" s="22" t="s">
        <v>38</v>
      </c>
      <c r="B2" s="22" t="s">
        <v>33</v>
      </c>
    </row>
    <row r="3" spans="1:2" x14ac:dyDescent="0.15">
      <c r="A3" s="22" t="s">
        <v>35</v>
      </c>
      <c r="B3" s="22" t="s">
        <v>30</v>
      </c>
    </row>
    <row r="4" spans="1:2" x14ac:dyDescent="0.15">
      <c r="A4" s="22" t="s">
        <v>39</v>
      </c>
      <c r="B4" s="22" t="s">
        <v>34</v>
      </c>
    </row>
    <row r="5" spans="1:2" x14ac:dyDescent="0.15">
      <c r="A5" s="22" t="s">
        <v>32</v>
      </c>
      <c r="B5" s="22" t="s">
        <v>36</v>
      </c>
    </row>
    <row r="6" spans="1:2" x14ac:dyDescent="0.15">
      <c r="A6" s="22" t="s">
        <v>30</v>
      </c>
      <c r="B6" s="22" t="s">
        <v>39</v>
      </c>
    </row>
    <row r="7" spans="1:2" x14ac:dyDescent="0.15">
      <c r="A7" s="22" t="s">
        <v>33</v>
      </c>
      <c r="B7" s="22" t="s">
        <v>38</v>
      </c>
    </row>
    <row r="8" spans="1:2" x14ac:dyDescent="0.15">
      <c r="A8" s="22" t="s">
        <v>34</v>
      </c>
      <c r="B8" s="22" t="s">
        <v>35</v>
      </c>
    </row>
    <row r="9" spans="1:2" x14ac:dyDescent="0.15">
      <c r="A9" s="22" t="s">
        <v>37</v>
      </c>
      <c r="B9" s="22" t="s">
        <v>32</v>
      </c>
    </row>
    <row r="10" spans="1:2" x14ac:dyDescent="0.15">
      <c r="A10" s="22" t="s">
        <v>31</v>
      </c>
      <c r="B10" s="22" t="s">
        <v>37</v>
      </c>
    </row>
    <row r="11" spans="1:2" x14ac:dyDescent="0.15">
      <c r="A11" s="22" t="s">
        <v>36</v>
      </c>
      <c r="B11" s="22" t="s">
        <v>31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N35"/>
  <sheetViews>
    <sheetView workbookViewId="0">
      <selection activeCell="C9" sqref="C9"/>
    </sheetView>
  </sheetViews>
  <sheetFormatPr baseColWidth="10" defaultColWidth="8.83203125" defaultRowHeight="13" x14ac:dyDescent="0.15"/>
  <cols>
    <col min="2" max="2" width="19.5" customWidth="1"/>
    <col min="3" max="3" width="16.1640625" customWidth="1"/>
    <col min="4" max="4" width="3.33203125" customWidth="1"/>
    <col min="5" max="5" width="4" customWidth="1"/>
    <col min="6" max="6" width="3.83203125" customWidth="1"/>
  </cols>
  <sheetData>
    <row r="1" spans="1:6" ht="20" x14ac:dyDescent="0.2">
      <c r="C1" s="1" t="s">
        <v>5</v>
      </c>
    </row>
    <row r="2" spans="1:6" ht="20" x14ac:dyDescent="0.2">
      <c r="C2" s="1" t="s">
        <v>6</v>
      </c>
    </row>
    <row r="4" spans="1:6" ht="20" x14ac:dyDescent="0.2">
      <c r="C4" s="1" t="s">
        <v>27</v>
      </c>
    </row>
    <row r="5" spans="1:6" ht="12.75" customHeight="1" x14ac:dyDescent="0.15">
      <c r="B5" s="2"/>
    </row>
    <row r="6" spans="1:6" x14ac:dyDescent="0.15">
      <c r="A6" s="23"/>
      <c r="B6" s="9" t="s">
        <v>4</v>
      </c>
      <c r="C6" s="23"/>
      <c r="D6" s="3"/>
      <c r="E6" s="23"/>
    </row>
    <row r="7" spans="1:6" x14ac:dyDescent="0.15">
      <c r="A7" s="23"/>
      <c r="B7" s="12"/>
      <c r="C7" s="13"/>
    </row>
    <row r="8" spans="1:6" x14ac:dyDescent="0.15">
      <c r="A8" s="23"/>
      <c r="B8" s="14" t="s">
        <v>33</v>
      </c>
      <c r="C8" s="14" t="s">
        <v>36</v>
      </c>
      <c r="D8" s="15" t="s">
        <v>65</v>
      </c>
      <c r="E8" s="16" t="s">
        <v>49</v>
      </c>
      <c r="F8" s="17" t="s">
        <v>65</v>
      </c>
    </row>
    <row r="9" spans="1:6" x14ac:dyDescent="0.15">
      <c r="A9" s="23"/>
      <c r="B9" s="23"/>
      <c r="C9" s="23"/>
      <c r="D9" s="23"/>
      <c r="E9" s="23"/>
    </row>
    <row r="10" spans="1:6" x14ac:dyDescent="0.15">
      <c r="A10" s="23"/>
      <c r="B10" s="27"/>
      <c r="C10" s="23"/>
      <c r="D10" s="27"/>
      <c r="E10" s="23"/>
      <c r="F10" s="4"/>
    </row>
    <row r="11" spans="1:6" x14ac:dyDescent="0.15">
      <c r="A11" s="23"/>
      <c r="B11" s="23"/>
      <c r="C11" s="23"/>
      <c r="D11" s="23"/>
      <c r="E11" s="23"/>
    </row>
    <row r="12" spans="1:6" ht="12.75" customHeight="1" x14ac:dyDescent="0.15">
      <c r="A12" s="23"/>
      <c r="B12" s="23"/>
      <c r="C12" s="23"/>
      <c r="D12" s="23"/>
      <c r="E12" s="23"/>
    </row>
    <row r="13" spans="1:6" x14ac:dyDescent="0.15">
      <c r="B13" s="8"/>
    </row>
    <row r="32" spans="12:14" x14ac:dyDescent="0.15">
      <c r="L32" s="5"/>
      <c r="M32" s="5"/>
      <c r="N32" s="5"/>
    </row>
    <row r="33" spans="12:14" x14ac:dyDescent="0.15">
      <c r="L33" s="5"/>
      <c r="M33" s="5"/>
      <c r="N33" s="5"/>
    </row>
    <row r="34" spans="12:14" x14ac:dyDescent="0.15">
      <c r="L34" s="5"/>
      <c r="M34" s="5"/>
      <c r="N34" s="5"/>
    </row>
    <row r="35" spans="12:14" x14ac:dyDescent="0.15">
      <c r="L35" s="6"/>
      <c r="M35" s="6"/>
      <c r="N35" s="6"/>
    </row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B81"/>
  <sheetViews>
    <sheetView workbookViewId="0">
      <selection activeCell="A2" sqref="A2"/>
    </sheetView>
  </sheetViews>
  <sheetFormatPr baseColWidth="10" defaultColWidth="8.83203125" defaultRowHeight="13" x14ac:dyDescent="0.15"/>
  <cols>
    <col min="1" max="1" width="3.83203125" customWidth="1"/>
    <col min="2" max="2" width="18.5" customWidth="1"/>
    <col min="3" max="3" width="19.5" customWidth="1"/>
    <col min="4" max="4" width="3.5" customWidth="1"/>
    <col min="5" max="5" width="9" customWidth="1"/>
    <col min="6" max="6" width="3.1640625" customWidth="1"/>
    <col min="7" max="14" width="19.5" hidden="1" customWidth="1"/>
    <col min="15" max="15" width="2.83203125" customWidth="1"/>
    <col min="16" max="16" width="18.6640625" customWidth="1"/>
    <col min="17" max="17" width="19.33203125" customWidth="1"/>
    <col min="18" max="18" width="3.6640625" customWidth="1"/>
    <col min="19" max="19" width="7.83203125" bestFit="1" customWidth="1"/>
    <col min="20" max="20" width="3.83203125" customWidth="1"/>
    <col min="21" max="21" width="15" hidden="1" customWidth="1"/>
    <col min="22" max="22" width="19.33203125" hidden="1" customWidth="1"/>
    <col min="23" max="23" width="18" hidden="1" customWidth="1"/>
    <col min="24" max="28" width="15" hidden="1" customWidth="1"/>
  </cols>
  <sheetData>
    <row r="1" spans="2:28" ht="7.5" customHeight="1" x14ac:dyDescent="0.15"/>
    <row r="2" spans="2:28" ht="20" x14ac:dyDescent="0.2">
      <c r="O2" s="1" t="s">
        <v>29</v>
      </c>
    </row>
    <row r="3" spans="2:28" ht="20" x14ac:dyDescent="0.2">
      <c r="O3" s="1" t="s">
        <v>6</v>
      </c>
    </row>
    <row r="5" spans="2:28" x14ac:dyDescent="0.15">
      <c r="B5" s="2" t="s">
        <v>0</v>
      </c>
      <c r="C5" s="2"/>
      <c r="E5" s="6" t="s">
        <v>48</v>
      </c>
      <c r="F5" s="6"/>
      <c r="G5" s="6" t="s">
        <v>40</v>
      </c>
      <c r="H5" s="6" t="s">
        <v>41</v>
      </c>
      <c r="I5" s="6" t="s">
        <v>42</v>
      </c>
      <c r="J5" s="6" t="s">
        <v>43</v>
      </c>
      <c r="K5" s="6" t="s">
        <v>44</v>
      </c>
      <c r="L5" s="6" t="s">
        <v>45</v>
      </c>
      <c r="M5" s="6" t="s">
        <v>46</v>
      </c>
      <c r="N5" s="6" t="s">
        <v>47</v>
      </c>
      <c r="P5" s="2" t="s">
        <v>1</v>
      </c>
      <c r="Q5" s="2"/>
      <c r="S5" s="6" t="s">
        <v>48</v>
      </c>
      <c r="T5" s="6"/>
      <c r="U5" s="6" t="s">
        <v>40</v>
      </c>
      <c r="V5" s="6" t="s">
        <v>41</v>
      </c>
      <c r="W5" s="6" t="s">
        <v>42</v>
      </c>
      <c r="X5" s="6" t="s">
        <v>43</v>
      </c>
      <c r="Y5" s="6" t="s">
        <v>44</v>
      </c>
      <c r="Z5" s="6" t="s">
        <v>45</v>
      </c>
      <c r="AA5" s="6" t="s">
        <v>46</v>
      </c>
      <c r="AB5" s="6" t="s">
        <v>47</v>
      </c>
    </row>
    <row r="6" spans="2:28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2:28" x14ac:dyDescent="0.15">
      <c r="B7" s="3" t="s">
        <v>7</v>
      </c>
      <c r="P7" s="3" t="s">
        <v>16</v>
      </c>
    </row>
    <row r="8" spans="2:28" x14ac:dyDescent="0.15">
      <c r="B8" s="12"/>
      <c r="C8" s="13"/>
      <c r="P8" s="12"/>
      <c r="Q8" s="13"/>
    </row>
    <row r="9" spans="2:28" x14ac:dyDescent="0.15">
      <c r="B9" s="14" t="str">
        <f>SQUADRE!A2</f>
        <v>POISONS</v>
      </c>
      <c r="C9" s="14" t="str">
        <f>SQUADRE!A3</f>
        <v>IL PALAZZO</v>
      </c>
      <c r="D9" s="15">
        <v>0</v>
      </c>
      <c r="E9" s="16" t="s">
        <v>49</v>
      </c>
      <c r="F9" s="17">
        <v>4</v>
      </c>
      <c r="G9" s="18" t="str">
        <f>IF(D9="","",B9)</f>
        <v>POISONS</v>
      </c>
      <c r="H9" s="18" t="str">
        <f>IF(F9="","",C9)</f>
        <v>IL PALAZZO</v>
      </c>
      <c r="I9" s="18" t="str">
        <f>IF($D9&gt;$F9,$B9,"")</f>
        <v/>
      </c>
      <c r="J9" s="18" t="str">
        <f>IF($D9&lt;$F9,$C9,"")</f>
        <v>IL PALAZZO</v>
      </c>
      <c r="K9" s="18" t="str">
        <f>IF($D9="","",IF($D9=$F9,$B9,""))</f>
        <v/>
      </c>
      <c r="L9" s="18" t="str">
        <f>IF($F9="","",IF($D9=$F9,$C9,""))</f>
        <v/>
      </c>
      <c r="M9" s="18" t="str">
        <f>IF($D9&lt;$F9,$B9,"")</f>
        <v>POISONS</v>
      </c>
      <c r="N9" s="18" t="str">
        <f>IF($D9&gt;$F9,$C9,"")</f>
        <v/>
      </c>
      <c r="P9" s="19" t="str">
        <f>SQUADRE!A3</f>
        <v>IL PALAZZO</v>
      </c>
      <c r="Q9" s="19" t="str">
        <f>SQUADRE!A2</f>
        <v>POISONS</v>
      </c>
      <c r="R9" s="15">
        <v>2</v>
      </c>
      <c r="S9" s="16" t="s">
        <v>49</v>
      </c>
      <c r="T9" s="17">
        <v>0</v>
      </c>
      <c r="U9" s="18" t="str">
        <f>IF(R9="","",P9)</f>
        <v>IL PALAZZO</v>
      </c>
      <c r="V9" s="18" t="str">
        <f>IF(T9="","",Q9)</f>
        <v>POISONS</v>
      </c>
      <c r="W9" s="18" t="str">
        <f>IF($R9&gt;$T9,$P9,"")</f>
        <v>IL PALAZZO</v>
      </c>
      <c r="X9" s="18" t="str">
        <f>IF($R9&lt;$T9,$Q9,"")</f>
        <v/>
      </c>
      <c r="Y9" s="18" t="str">
        <f>IF($R9="","",IF($R9=$T9,$P9,""))</f>
        <v/>
      </c>
      <c r="Z9" s="18" t="str">
        <f>IF($T9="","",IF($R9=$T9,$Q9,""))</f>
        <v/>
      </c>
      <c r="AA9" s="18" t="str">
        <f>IF($R9&lt;$T9,$P9,"")</f>
        <v/>
      </c>
      <c r="AB9" s="18" t="str">
        <f>IF($R9&gt;$T9,$Q9,"")</f>
        <v>POISONS</v>
      </c>
    </row>
    <row r="10" spans="2:28" x14ac:dyDescent="0.15">
      <c r="B10" s="14" t="str">
        <f>SQUADRE!A4</f>
        <v>SBROOF OTF</v>
      </c>
      <c r="C10" s="14" t="str">
        <f>SQUADRE!A5</f>
        <v>BATIGOL</v>
      </c>
      <c r="D10" s="15">
        <v>1</v>
      </c>
      <c r="E10" s="16" t="s">
        <v>49</v>
      </c>
      <c r="F10" s="17">
        <v>1</v>
      </c>
      <c r="G10" s="18" t="str">
        <f>IF(D10="","",B10)</f>
        <v>SBROOF OTF</v>
      </c>
      <c r="H10" s="18" t="str">
        <f>IF(F10="","",C10)</f>
        <v>BATIGOL</v>
      </c>
      <c r="I10" s="18" t="str">
        <f>IF($D10&gt;$F10,$B10,"")</f>
        <v/>
      </c>
      <c r="J10" s="18" t="str">
        <f>IF($D10&lt;$F10,$C10,"")</f>
        <v/>
      </c>
      <c r="K10" s="18" t="str">
        <f t="shared" ref="K10:K13" si="0">IF($D10="","",IF($D10=$F10,$B10,""))</f>
        <v>SBROOF OTF</v>
      </c>
      <c r="L10" s="18" t="str">
        <f t="shared" ref="L10:L13" si="1">IF($F10="","",IF($D10=$F10,$C10,""))</f>
        <v>BATIGOL</v>
      </c>
      <c r="M10" s="18" t="str">
        <f>IF($D10&lt;$F10,$B10,"")</f>
        <v/>
      </c>
      <c r="N10" s="18" t="str">
        <f>IF($D10&gt;$F10,$C10,"")</f>
        <v/>
      </c>
      <c r="P10" s="19" t="str">
        <f>SQUADRE!A5</f>
        <v>BATIGOL</v>
      </c>
      <c r="Q10" s="19" t="str">
        <f>SQUADRE!A4</f>
        <v>SBROOF OTF</v>
      </c>
      <c r="R10" s="15">
        <v>1</v>
      </c>
      <c r="S10" s="16" t="s">
        <v>49</v>
      </c>
      <c r="T10" s="17">
        <v>0</v>
      </c>
      <c r="U10" s="18" t="str">
        <f>IF(R10="","",P10)</f>
        <v>BATIGOL</v>
      </c>
      <c r="V10" s="18" t="str">
        <f>IF(T10="","",Q10)</f>
        <v>SBROOF OTF</v>
      </c>
      <c r="W10" s="18" t="str">
        <f>IF($R10&gt;$T10,$P10,"")</f>
        <v>BATIGOL</v>
      </c>
      <c r="X10" s="18" t="str">
        <f>IF($R10&lt;$T10,$Q10,"")</f>
        <v/>
      </c>
      <c r="Y10" s="18" t="str">
        <f t="shared" ref="Y10:Y13" si="2">IF($R10="","",IF($R10=$T10,$P10,""))</f>
        <v/>
      </c>
      <c r="Z10" s="18" t="str">
        <f t="shared" ref="Z10:Z13" si="3">IF($T10="","",IF($R10=$T10,$Q10,""))</f>
        <v/>
      </c>
      <c r="AA10" s="18" t="str">
        <f>IF($R10&lt;$T10,$P10,"")</f>
        <v/>
      </c>
      <c r="AB10" s="18" t="str">
        <f>IF($R10&gt;$T10,$Q10,"")</f>
        <v>SBROOF OTF</v>
      </c>
    </row>
    <row r="11" spans="2:28" x14ac:dyDescent="0.15">
      <c r="B11" s="14" t="str">
        <f>SQUADRE!A6</f>
        <v>A.C.SPEZIA</v>
      </c>
      <c r="C11" s="14" t="str">
        <f>SQUADRE!A7</f>
        <v>DTF</v>
      </c>
      <c r="D11" s="15">
        <v>2</v>
      </c>
      <c r="E11" s="16" t="s">
        <v>49</v>
      </c>
      <c r="F11" s="17">
        <v>4</v>
      </c>
      <c r="G11" s="18" t="str">
        <f>IF(D11="","",B11)</f>
        <v>A.C.SPEZIA</v>
      </c>
      <c r="H11" s="18" t="str">
        <f>IF(F11="","",C11)</f>
        <v>DTF</v>
      </c>
      <c r="I11" s="18" t="str">
        <f>IF($D11&gt;$F11,$B11,"")</f>
        <v/>
      </c>
      <c r="J11" s="18" t="str">
        <f>IF($D11&lt;$F11,$C11,"")</f>
        <v>DTF</v>
      </c>
      <c r="K11" s="18" t="str">
        <f t="shared" si="0"/>
        <v/>
      </c>
      <c r="L11" s="18" t="str">
        <f t="shared" si="1"/>
        <v/>
      </c>
      <c r="M11" s="18" t="str">
        <f>IF($D11&lt;$F11,$B11,"")</f>
        <v>A.C.SPEZIA</v>
      </c>
      <c r="N11" s="18" t="str">
        <f>IF($D11&gt;$F11,$C11,"")</f>
        <v/>
      </c>
      <c r="P11" s="19" t="str">
        <f>SQUADRE!A7</f>
        <v>DTF</v>
      </c>
      <c r="Q11" s="19" t="str">
        <f>SQUADRE!A6</f>
        <v>A.C.SPEZIA</v>
      </c>
      <c r="R11" s="15">
        <v>2</v>
      </c>
      <c r="S11" s="16" t="s">
        <v>49</v>
      </c>
      <c r="T11" s="17">
        <v>1</v>
      </c>
      <c r="U11" s="18" t="str">
        <f>IF(R11="","",P11)</f>
        <v>DTF</v>
      </c>
      <c r="V11" s="18" t="str">
        <f>IF(T11="","",Q11)</f>
        <v>A.C.SPEZIA</v>
      </c>
      <c r="W11" s="18" t="str">
        <f>IF($R11&gt;$T11,$P11,"")</f>
        <v>DTF</v>
      </c>
      <c r="X11" s="18" t="str">
        <f>IF($R11&lt;$T11,$Q11,"")</f>
        <v/>
      </c>
      <c r="Y11" s="18" t="str">
        <f t="shared" si="2"/>
        <v/>
      </c>
      <c r="Z11" s="18" t="str">
        <f t="shared" si="3"/>
        <v/>
      </c>
      <c r="AA11" s="18" t="str">
        <f>IF($R11&lt;$T11,$P11,"")</f>
        <v/>
      </c>
      <c r="AB11" s="18" t="str">
        <f>IF($R11&gt;$T11,$Q11,"")</f>
        <v>A.C.SPEZIA</v>
      </c>
    </row>
    <row r="12" spans="2:28" x14ac:dyDescent="0.15">
      <c r="B12" s="14" t="str">
        <f>SQUADRE!A8</f>
        <v>F.C.TIZIO</v>
      </c>
      <c r="C12" s="14" t="str">
        <f>SQUADRE!A9</f>
        <v>MIDDLESBROOF</v>
      </c>
      <c r="D12" s="15">
        <v>2</v>
      </c>
      <c r="E12" s="16" t="s">
        <v>49</v>
      </c>
      <c r="F12" s="17">
        <v>2</v>
      </c>
      <c r="G12" s="18" t="str">
        <f>IF(D12="","",B12)</f>
        <v>F.C.TIZIO</v>
      </c>
      <c r="H12" s="18" t="str">
        <f>IF(F12="","",C12)</f>
        <v>MIDDLESBROOF</v>
      </c>
      <c r="I12" s="18" t="str">
        <f>IF($D12&gt;$F12,$B12,"")</f>
        <v/>
      </c>
      <c r="J12" s="18" t="str">
        <f>IF($D12&lt;$F12,$C12,"")</f>
        <v/>
      </c>
      <c r="K12" s="18" t="str">
        <f t="shared" si="0"/>
        <v>F.C.TIZIO</v>
      </c>
      <c r="L12" s="18" t="str">
        <f t="shared" si="1"/>
        <v>MIDDLESBROOF</v>
      </c>
      <c r="M12" s="18" t="str">
        <f>IF($D12&lt;$F12,$B12,"")</f>
        <v/>
      </c>
      <c r="N12" s="18" t="str">
        <f>IF($D12&gt;$F12,$C12,"")</f>
        <v/>
      </c>
      <c r="P12" s="19" t="str">
        <f>SQUADRE!A9</f>
        <v>MIDDLESBROOF</v>
      </c>
      <c r="Q12" s="19" t="str">
        <f>SQUADRE!A8</f>
        <v>F.C.TIZIO</v>
      </c>
      <c r="R12" s="15">
        <v>1</v>
      </c>
      <c r="S12" s="16" t="s">
        <v>49</v>
      </c>
      <c r="T12" s="17">
        <v>1</v>
      </c>
      <c r="U12" s="18" t="str">
        <f>IF(R12="","",P12)</f>
        <v>MIDDLESBROOF</v>
      </c>
      <c r="V12" s="18" t="str">
        <f>IF(T12="","",Q12)</f>
        <v>F.C.TIZIO</v>
      </c>
      <c r="W12" s="18" t="str">
        <f>IF($R12&gt;$T12,$P12,"")</f>
        <v/>
      </c>
      <c r="X12" s="18" t="str">
        <f>IF($R12&lt;$T12,$Q12,"")</f>
        <v/>
      </c>
      <c r="Y12" s="18" t="str">
        <f t="shared" si="2"/>
        <v>MIDDLESBROOF</v>
      </c>
      <c r="Z12" s="18" t="str">
        <f t="shared" si="3"/>
        <v>F.C.TIZIO</v>
      </c>
      <c r="AA12" s="18" t="str">
        <f>IF($R12&lt;$T12,$P12,"")</f>
        <v/>
      </c>
      <c r="AB12" s="18" t="str">
        <f>IF($R12&gt;$T12,$Q12,"")</f>
        <v/>
      </c>
    </row>
    <row r="13" spans="2:28" x14ac:dyDescent="0.15">
      <c r="B13" s="14" t="str">
        <f>SQUADRE!A10</f>
        <v>ATHLETIC 23</v>
      </c>
      <c r="C13" s="14" t="str">
        <f>SQUADRE!A11</f>
        <v>IRISH</v>
      </c>
      <c r="D13" s="15">
        <v>2</v>
      </c>
      <c r="E13" s="16" t="s">
        <v>49</v>
      </c>
      <c r="F13" s="17">
        <v>3</v>
      </c>
      <c r="G13" s="18" t="str">
        <f>IF(D13="","",B13)</f>
        <v>ATHLETIC 23</v>
      </c>
      <c r="H13" s="18" t="str">
        <f>IF(F13="","",C13)</f>
        <v>IRISH</v>
      </c>
      <c r="I13" s="18" t="str">
        <f>IF($D13&gt;$F13,$B13,"")</f>
        <v/>
      </c>
      <c r="J13" s="18" t="str">
        <f>IF($D13&lt;$F13,$C13,"")</f>
        <v>IRISH</v>
      </c>
      <c r="K13" s="18" t="str">
        <f t="shared" si="0"/>
        <v/>
      </c>
      <c r="L13" s="18" t="str">
        <f t="shared" si="1"/>
        <v/>
      </c>
      <c r="M13" s="18" t="str">
        <f>IF($D13&lt;$F13,$B13,"")</f>
        <v>ATHLETIC 23</v>
      </c>
      <c r="N13" s="18" t="str">
        <f>IF($D13&gt;$F13,$C13,"")</f>
        <v/>
      </c>
      <c r="P13" s="19" t="str">
        <f>SQUADRE!A11</f>
        <v>IRISH</v>
      </c>
      <c r="Q13" s="19" t="str">
        <f>SQUADRE!A10</f>
        <v>ATHLETIC 23</v>
      </c>
      <c r="R13" s="15">
        <v>1</v>
      </c>
      <c r="S13" s="16" t="s">
        <v>49</v>
      </c>
      <c r="T13" s="17">
        <v>1</v>
      </c>
      <c r="U13" s="18" t="str">
        <f>IF(R13="","",P13)</f>
        <v>IRISH</v>
      </c>
      <c r="V13" s="18" t="str">
        <f>IF(T13="","",Q13)</f>
        <v>ATHLETIC 23</v>
      </c>
      <c r="W13" s="18" t="str">
        <f>IF($R13&gt;$T13,$P13,"")</f>
        <v/>
      </c>
      <c r="X13" s="18" t="str">
        <f>IF($R13&lt;$T13,$Q13,"")</f>
        <v/>
      </c>
      <c r="Y13" s="18" t="str">
        <f t="shared" si="2"/>
        <v>IRISH</v>
      </c>
      <c r="Z13" s="18" t="str">
        <f t="shared" si="3"/>
        <v>ATHLETIC 23</v>
      </c>
      <c r="AA13" s="18" t="str">
        <f>IF($R13&lt;$T13,$P13,"")</f>
        <v/>
      </c>
      <c r="AB13" s="18" t="str">
        <f>IF($R13&gt;$T13,$Q13,"")</f>
        <v/>
      </c>
    </row>
    <row r="14" spans="2:28" x14ac:dyDescent="0.1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2:28" x14ac:dyDescent="0.15">
      <c r="B15" s="3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3" t="s">
        <v>17</v>
      </c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2:28" x14ac:dyDescent="0.15">
      <c r="B16" s="12"/>
      <c r="C16" s="13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12"/>
      <c r="Q16" s="13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</row>
    <row r="17" spans="2:28" x14ac:dyDescent="0.15">
      <c r="B17" s="14" t="str">
        <f>SQUADRE!A4</f>
        <v>SBROOF OTF</v>
      </c>
      <c r="C17" s="14" t="str">
        <f>SQUADRE!A2</f>
        <v>POISONS</v>
      </c>
      <c r="D17" s="15">
        <v>1</v>
      </c>
      <c r="E17" s="16" t="s">
        <v>49</v>
      </c>
      <c r="F17" s="17">
        <v>1</v>
      </c>
      <c r="G17" s="18" t="str">
        <f>IF(D17="","",B17)</f>
        <v>SBROOF OTF</v>
      </c>
      <c r="H17" s="18" t="str">
        <f>IF(F17="","",C17)</f>
        <v>POISONS</v>
      </c>
      <c r="I17" s="18" t="str">
        <f>IF($D17&gt;$F17,$B17,"")</f>
        <v/>
      </c>
      <c r="J17" s="18" t="str">
        <f>IF($D17&lt;$F17,$C17,"")</f>
        <v/>
      </c>
      <c r="K17" s="18" t="str">
        <f>IF($D17="","",IF($D17=$F17,$B17,""))</f>
        <v>SBROOF OTF</v>
      </c>
      <c r="L17" s="18" t="str">
        <f>IF($F17="","",IF($D17=$F17,$C17,""))</f>
        <v>POISONS</v>
      </c>
      <c r="M17" s="18" t="str">
        <f>IF($D17&lt;$F17,$B17,"")</f>
        <v/>
      </c>
      <c r="N17" s="18" t="str">
        <f>IF($D17&gt;$F17,$C17,"")</f>
        <v/>
      </c>
      <c r="P17" s="19" t="str">
        <f>SQUADRE!A2</f>
        <v>POISONS</v>
      </c>
      <c r="Q17" s="19" t="str">
        <f>SQUADRE!A4</f>
        <v>SBROOF OTF</v>
      </c>
      <c r="R17" s="15">
        <v>3</v>
      </c>
      <c r="S17" s="16" t="s">
        <v>49</v>
      </c>
      <c r="T17" s="17">
        <v>1</v>
      </c>
      <c r="U17" s="18" t="str">
        <f>IF(R17="","",P17)</f>
        <v>POISONS</v>
      </c>
      <c r="V17" s="18" t="str">
        <f>IF(T17="","",Q17)</f>
        <v>SBROOF OTF</v>
      </c>
      <c r="W17" s="18" t="str">
        <f>IF($R17&gt;$T17,$P17,"")</f>
        <v>POISONS</v>
      </c>
      <c r="X17" s="18" t="str">
        <f>IF($R17&lt;$T17,$Q17,"")</f>
        <v/>
      </c>
      <c r="Y17" s="18" t="str">
        <f>IF($R17="","",IF($R17=$T17,$P17,""))</f>
        <v/>
      </c>
      <c r="Z17" s="18" t="str">
        <f>IF($T17="","",IF($R17=$T17,$Q17,""))</f>
        <v/>
      </c>
      <c r="AA17" s="18" t="str">
        <f>IF($R17&lt;$T17,$P17,"")</f>
        <v/>
      </c>
      <c r="AB17" s="18" t="str">
        <f>IF($R17&gt;$T17,$Q17,"")</f>
        <v>SBROOF OTF</v>
      </c>
    </row>
    <row r="18" spans="2:28" x14ac:dyDescent="0.15">
      <c r="B18" s="14" t="str">
        <f>SQUADRE!A3</f>
        <v>IL PALAZZO</v>
      </c>
      <c r="C18" s="14" t="str">
        <f>SQUADRE!A6</f>
        <v>A.C.SPEZIA</v>
      </c>
      <c r="D18" s="15">
        <v>0</v>
      </c>
      <c r="E18" s="16" t="s">
        <v>49</v>
      </c>
      <c r="F18" s="17">
        <v>0</v>
      </c>
      <c r="G18" s="18" t="str">
        <f>IF(D18="","",B18)</f>
        <v>IL PALAZZO</v>
      </c>
      <c r="H18" s="18" t="str">
        <f>IF(F18="","",C18)</f>
        <v>A.C.SPEZIA</v>
      </c>
      <c r="I18" s="18" t="str">
        <f>IF($D18&gt;$F18,$B18,"")</f>
        <v/>
      </c>
      <c r="J18" s="18" t="str">
        <f>IF($D18&lt;$F18,$C18,"")</f>
        <v/>
      </c>
      <c r="K18" s="18" t="str">
        <f t="shared" ref="K18:K21" si="4">IF($D18="","",IF($D18=$F18,$B18,""))</f>
        <v>IL PALAZZO</v>
      </c>
      <c r="L18" s="18" t="str">
        <f t="shared" ref="L18:L21" si="5">IF($F18="","",IF($D18=$F18,$C18,""))</f>
        <v>A.C.SPEZIA</v>
      </c>
      <c r="M18" s="18" t="str">
        <f>IF($D18&lt;$F18,$B18,"")</f>
        <v/>
      </c>
      <c r="N18" s="18" t="str">
        <f>IF($D18&gt;$F18,$C18,"")</f>
        <v/>
      </c>
      <c r="P18" s="19" t="str">
        <f>SQUADRE!A6</f>
        <v>A.C.SPEZIA</v>
      </c>
      <c r="Q18" s="19" t="str">
        <f>SQUADRE!A3</f>
        <v>IL PALAZZO</v>
      </c>
      <c r="R18" s="15">
        <v>1</v>
      </c>
      <c r="S18" s="16" t="s">
        <v>49</v>
      </c>
      <c r="T18" s="17">
        <v>1</v>
      </c>
      <c r="U18" s="18" t="str">
        <f>IF(R18="","",P18)</f>
        <v>A.C.SPEZIA</v>
      </c>
      <c r="V18" s="18" t="str">
        <f>IF(T18="","",Q18)</f>
        <v>IL PALAZZO</v>
      </c>
      <c r="W18" s="18" t="str">
        <f>IF($R18&gt;$T18,$P18,"")</f>
        <v/>
      </c>
      <c r="X18" s="18" t="str">
        <f>IF($R18&lt;$T18,$Q18,"")</f>
        <v/>
      </c>
      <c r="Y18" s="18" t="str">
        <f t="shared" ref="Y18:Y21" si="6">IF($R18="","",IF($R18=$T18,$P18,""))</f>
        <v>A.C.SPEZIA</v>
      </c>
      <c r="Z18" s="18" t="str">
        <f t="shared" ref="Z18:Z21" si="7">IF($T18="","",IF($R18=$T18,$Q18,""))</f>
        <v>IL PALAZZO</v>
      </c>
      <c r="AA18" s="18" t="str">
        <f>IF($R18&lt;$T18,$P18,"")</f>
        <v/>
      </c>
      <c r="AB18" s="18" t="str">
        <f>IF($R18&gt;$T18,$Q18,"")</f>
        <v/>
      </c>
    </row>
    <row r="19" spans="2:28" x14ac:dyDescent="0.15">
      <c r="B19" s="14" t="str">
        <f>SQUADRE!A5</f>
        <v>BATIGOL</v>
      </c>
      <c r="C19" s="14" t="str">
        <f>SQUADRE!A8</f>
        <v>F.C.TIZIO</v>
      </c>
      <c r="D19" s="15">
        <v>1</v>
      </c>
      <c r="E19" s="16" t="s">
        <v>49</v>
      </c>
      <c r="F19" s="17">
        <v>0</v>
      </c>
      <c r="G19" s="18" t="str">
        <f>IF(D19="","",B19)</f>
        <v>BATIGOL</v>
      </c>
      <c r="H19" s="18" t="str">
        <f>IF(F19="","",C19)</f>
        <v>F.C.TIZIO</v>
      </c>
      <c r="I19" s="18" t="str">
        <f>IF($D19&gt;$F19,$B19,"")</f>
        <v>BATIGOL</v>
      </c>
      <c r="J19" s="18" t="str">
        <f>IF($D19&lt;$F19,$C19,"")</f>
        <v/>
      </c>
      <c r="K19" s="18" t="str">
        <f t="shared" si="4"/>
        <v/>
      </c>
      <c r="L19" s="18" t="str">
        <f t="shared" si="5"/>
        <v/>
      </c>
      <c r="M19" s="18" t="str">
        <f>IF($D19&lt;$F19,$B19,"")</f>
        <v/>
      </c>
      <c r="N19" s="18" t="str">
        <f>IF($D19&gt;$F19,$C19,"")</f>
        <v>F.C.TIZIO</v>
      </c>
      <c r="P19" s="19" t="str">
        <f>SQUADRE!A8</f>
        <v>F.C.TIZIO</v>
      </c>
      <c r="Q19" s="19" t="str">
        <f>SQUADRE!A5</f>
        <v>BATIGOL</v>
      </c>
      <c r="R19" s="15">
        <v>1</v>
      </c>
      <c r="S19" s="16" t="s">
        <v>49</v>
      </c>
      <c r="T19" s="17">
        <v>0</v>
      </c>
      <c r="U19" s="18" t="str">
        <f>IF(R19="","",P19)</f>
        <v>F.C.TIZIO</v>
      </c>
      <c r="V19" s="18" t="str">
        <f>IF(T19="","",Q19)</f>
        <v>BATIGOL</v>
      </c>
      <c r="W19" s="18" t="str">
        <f>IF($R19&gt;$T19,$P19,"")</f>
        <v>F.C.TIZIO</v>
      </c>
      <c r="X19" s="18" t="str">
        <f>IF($R19&lt;$T19,$Q19,"")</f>
        <v/>
      </c>
      <c r="Y19" s="18" t="str">
        <f t="shared" si="6"/>
        <v/>
      </c>
      <c r="Z19" s="18" t="str">
        <f t="shared" si="7"/>
        <v/>
      </c>
      <c r="AA19" s="18" t="str">
        <f>IF($R19&lt;$T19,$P19,"")</f>
        <v/>
      </c>
      <c r="AB19" s="18" t="str">
        <f>IF($R19&gt;$T19,$Q19,"")</f>
        <v>BATIGOL</v>
      </c>
    </row>
    <row r="20" spans="2:28" x14ac:dyDescent="0.15">
      <c r="B20" s="14" t="str">
        <f>SQUADRE!A7</f>
        <v>DTF</v>
      </c>
      <c r="C20" s="14" t="str">
        <f>SQUADRE!A10</f>
        <v>ATHLETIC 23</v>
      </c>
      <c r="D20" s="15">
        <v>1</v>
      </c>
      <c r="E20" s="16" t="s">
        <v>49</v>
      </c>
      <c r="F20" s="17">
        <v>0</v>
      </c>
      <c r="G20" s="18" t="str">
        <f>IF(D20="","",B20)</f>
        <v>DTF</v>
      </c>
      <c r="H20" s="18" t="str">
        <f>IF(F20="","",C20)</f>
        <v>ATHLETIC 23</v>
      </c>
      <c r="I20" s="18" t="str">
        <f>IF($D20&gt;$F20,$B20,"")</f>
        <v>DTF</v>
      </c>
      <c r="J20" s="18" t="str">
        <f>IF($D20&lt;$F20,$C20,"")</f>
        <v/>
      </c>
      <c r="K20" s="18" t="str">
        <f t="shared" si="4"/>
        <v/>
      </c>
      <c r="L20" s="18" t="str">
        <f t="shared" si="5"/>
        <v/>
      </c>
      <c r="M20" s="18" t="str">
        <f>IF($D20&lt;$F20,$B20,"")</f>
        <v/>
      </c>
      <c r="N20" s="18" t="str">
        <f>IF($D20&gt;$F20,$C20,"")</f>
        <v>ATHLETIC 23</v>
      </c>
      <c r="P20" s="19" t="str">
        <f>SQUADRE!A10</f>
        <v>ATHLETIC 23</v>
      </c>
      <c r="Q20" s="19" t="str">
        <f>SQUADRE!A7</f>
        <v>DTF</v>
      </c>
      <c r="R20" s="15">
        <v>0</v>
      </c>
      <c r="S20" s="16" t="s">
        <v>49</v>
      </c>
      <c r="T20" s="17">
        <v>5</v>
      </c>
      <c r="U20" s="18" t="str">
        <f>IF(R20="","",P20)</f>
        <v>ATHLETIC 23</v>
      </c>
      <c r="V20" s="18" t="str">
        <f>IF(T20="","",Q20)</f>
        <v>DTF</v>
      </c>
      <c r="W20" s="18" t="str">
        <f>IF($R20&gt;$T20,$P20,"")</f>
        <v/>
      </c>
      <c r="X20" s="18" t="str">
        <f>IF($R20&lt;$T20,$Q20,"")</f>
        <v>DTF</v>
      </c>
      <c r="Y20" s="18" t="str">
        <f t="shared" si="6"/>
        <v/>
      </c>
      <c r="Z20" s="18" t="str">
        <f t="shared" si="7"/>
        <v/>
      </c>
      <c r="AA20" s="18" t="str">
        <f>IF($R20&lt;$T20,$P20,"")</f>
        <v>ATHLETIC 23</v>
      </c>
      <c r="AB20" s="18" t="str">
        <f>IF($R20&gt;$T20,$Q20,"")</f>
        <v/>
      </c>
    </row>
    <row r="21" spans="2:28" x14ac:dyDescent="0.15">
      <c r="B21" s="14" t="str">
        <f>SQUADRE!A9</f>
        <v>MIDDLESBROOF</v>
      </c>
      <c r="C21" s="14" t="str">
        <f>SQUADRE!A11</f>
        <v>IRISH</v>
      </c>
      <c r="D21" s="15">
        <v>3</v>
      </c>
      <c r="E21" s="16" t="s">
        <v>49</v>
      </c>
      <c r="F21" s="17">
        <v>1</v>
      </c>
      <c r="G21" s="18" t="str">
        <f>IF(D21="","",B21)</f>
        <v>MIDDLESBROOF</v>
      </c>
      <c r="H21" s="18" t="str">
        <f>IF(F21="","",C21)</f>
        <v>IRISH</v>
      </c>
      <c r="I21" s="18" t="str">
        <f>IF($D21&gt;$F21,$B21,"")</f>
        <v>MIDDLESBROOF</v>
      </c>
      <c r="J21" s="18" t="str">
        <f>IF($D21&lt;$F21,$C21,"")</f>
        <v/>
      </c>
      <c r="K21" s="18" t="str">
        <f t="shared" si="4"/>
        <v/>
      </c>
      <c r="L21" s="18" t="str">
        <f t="shared" si="5"/>
        <v/>
      </c>
      <c r="M21" s="18" t="str">
        <f>IF($D21&lt;$F21,$B21,"")</f>
        <v/>
      </c>
      <c r="N21" s="18" t="str">
        <f>IF($D21&gt;$F21,$C21,"")</f>
        <v>IRISH</v>
      </c>
      <c r="P21" s="19" t="str">
        <f>SQUADRE!A11</f>
        <v>IRISH</v>
      </c>
      <c r="Q21" s="19" t="str">
        <f>SQUADRE!A9</f>
        <v>MIDDLESBROOF</v>
      </c>
      <c r="R21" s="15">
        <v>2</v>
      </c>
      <c r="S21" s="16" t="s">
        <v>49</v>
      </c>
      <c r="T21" s="17">
        <v>2</v>
      </c>
      <c r="U21" s="18" t="str">
        <f>IF(R21="","",P21)</f>
        <v>IRISH</v>
      </c>
      <c r="V21" s="18" t="str">
        <f>IF(T21="","",Q21)</f>
        <v>MIDDLESBROOF</v>
      </c>
      <c r="W21" s="18" t="str">
        <f>IF($R21&gt;$T21,$P21,"")</f>
        <v/>
      </c>
      <c r="X21" s="18" t="str">
        <f>IF($R21&lt;$T21,$Q21,"")</f>
        <v/>
      </c>
      <c r="Y21" s="18" t="str">
        <f t="shared" si="6"/>
        <v>IRISH</v>
      </c>
      <c r="Z21" s="18" t="str">
        <f t="shared" si="7"/>
        <v>MIDDLESBROOF</v>
      </c>
      <c r="AA21" s="18" t="str">
        <f>IF($R21&lt;$T21,$P21,"")</f>
        <v/>
      </c>
      <c r="AB21" s="18" t="str">
        <f>IF($R21&gt;$T21,$Q21,"")</f>
        <v/>
      </c>
    </row>
    <row r="22" spans="2:28" x14ac:dyDescent="0.1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2:28" x14ac:dyDescent="0.15">
      <c r="B23" s="3" t="s">
        <v>9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P23" s="3" t="s">
        <v>18</v>
      </c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2:28" x14ac:dyDescent="0.15">
      <c r="B24" s="12"/>
      <c r="C24" s="13"/>
      <c r="G24" s="18"/>
      <c r="H24" s="18"/>
      <c r="I24" s="18"/>
      <c r="J24" s="18"/>
      <c r="K24" s="18"/>
      <c r="L24" s="18"/>
      <c r="M24" s="18" t="str">
        <f>IF($D25="","",IF($D25=$F25,"",IF($D25&lt;$F25,$B24,"")))</f>
        <v/>
      </c>
      <c r="N24" s="18">
        <f>IF($D25="","",IF($D25=$F25,"",IF($D25&gt;$F25,$C24,"")))</f>
        <v>0</v>
      </c>
      <c r="P24" s="12"/>
      <c r="Q24" s="13"/>
      <c r="U24" s="18"/>
      <c r="V24" s="18"/>
      <c r="W24" s="18"/>
      <c r="X24" s="18"/>
      <c r="Y24" s="18"/>
      <c r="Z24" s="18"/>
      <c r="AA24" s="18" t="str">
        <f>IF($D25="","",IF($D25=$F25,"",IF($D25&lt;$F25,$B24,"")))</f>
        <v/>
      </c>
      <c r="AB24" s="18">
        <f>IF($D25="","",IF($D25=$F25,"",IF($D25&gt;$F25,$C24,"")))</f>
        <v>0</v>
      </c>
    </row>
    <row r="25" spans="2:28" x14ac:dyDescent="0.15">
      <c r="B25" s="14" t="str">
        <f>SQUADRE!A2</f>
        <v>POISONS</v>
      </c>
      <c r="C25" s="14" t="str">
        <f>SQUADRE!A6</f>
        <v>A.C.SPEZIA</v>
      </c>
      <c r="D25" s="15">
        <v>1</v>
      </c>
      <c r="E25" s="16" t="s">
        <v>49</v>
      </c>
      <c r="F25" s="17">
        <v>0</v>
      </c>
      <c r="G25" s="18" t="str">
        <f>IF(D25="","",B25)</f>
        <v>POISONS</v>
      </c>
      <c r="H25" s="18" t="str">
        <f>IF(F25="","",C25)</f>
        <v>A.C.SPEZIA</v>
      </c>
      <c r="I25" s="18" t="str">
        <f>IF($D25&gt;$F25,$B25,"")</f>
        <v>POISONS</v>
      </c>
      <c r="J25" s="18" t="str">
        <f>IF($D25&lt;$F25,$C25,"")</f>
        <v/>
      </c>
      <c r="K25" s="18" t="str">
        <f>IF($D25="","",IF($D25=$F25,$B25,""))</f>
        <v/>
      </c>
      <c r="L25" s="18" t="str">
        <f>IF($F25="","",IF($D25=$F25,$C25,""))</f>
        <v/>
      </c>
      <c r="M25" s="18" t="str">
        <f>IF($D25&lt;$F25,$B25,"")</f>
        <v/>
      </c>
      <c r="N25" s="18" t="str">
        <f>IF($D25&gt;$F25,$C25,"")</f>
        <v>A.C.SPEZIA</v>
      </c>
      <c r="P25" s="19" t="str">
        <f>SQUADRE!A6</f>
        <v>A.C.SPEZIA</v>
      </c>
      <c r="Q25" s="19" t="str">
        <f>SQUADRE!A2</f>
        <v>POISONS</v>
      </c>
      <c r="R25" s="15">
        <v>4</v>
      </c>
      <c r="S25" s="16" t="s">
        <v>49</v>
      </c>
      <c r="T25" s="17">
        <v>1</v>
      </c>
      <c r="U25" s="18" t="str">
        <f>IF(R25="","",P25)</f>
        <v>A.C.SPEZIA</v>
      </c>
      <c r="V25" s="18" t="str">
        <f>IF(T25="","",Q25)</f>
        <v>POISONS</v>
      </c>
      <c r="W25" s="18" t="str">
        <f>IF($R25&gt;$T25,$P25,"")</f>
        <v>A.C.SPEZIA</v>
      </c>
      <c r="X25" s="18" t="str">
        <f>IF($R25&lt;$T25,$Q25,"")</f>
        <v/>
      </c>
      <c r="Y25" s="18" t="str">
        <f>IF($R25="","",IF($R25=$T25,$P25,""))</f>
        <v/>
      </c>
      <c r="Z25" s="18" t="str">
        <f>IF($T25="","",IF($R25=$T25,$Q25,""))</f>
        <v/>
      </c>
      <c r="AA25" s="18" t="str">
        <f>IF($R25&lt;$T25,$P25,"")</f>
        <v/>
      </c>
      <c r="AB25" s="18" t="str">
        <f>IF($R25&gt;$T25,$Q25,"")</f>
        <v>POISONS</v>
      </c>
    </row>
    <row r="26" spans="2:28" x14ac:dyDescent="0.15">
      <c r="B26" s="14" t="str">
        <f>SQUADRE!A8</f>
        <v>F.C.TIZIO</v>
      </c>
      <c r="C26" s="14" t="str">
        <f>SQUADRE!A4</f>
        <v>SBROOF OTF</v>
      </c>
      <c r="D26" s="15">
        <v>1</v>
      </c>
      <c r="E26" s="16" t="s">
        <v>49</v>
      </c>
      <c r="F26" s="17">
        <v>0</v>
      </c>
      <c r="G26" s="18" t="str">
        <f>IF(D26="","",B26)</f>
        <v>F.C.TIZIO</v>
      </c>
      <c r="H26" s="18" t="str">
        <f>IF(F26="","",C26)</f>
        <v>SBROOF OTF</v>
      </c>
      <c r="I26" s="18" t="str">
        <f>IF($D26&gt;$F26,$B26,"")</f>
        <v>F.C.TIZIO</v>
      </c>
      <c r="J26" s="18" t="str">
        <f>IF($D26&lt;$F26,$C26,"")</f>
        <v/>
      </c>
      <c r="K26" s="18" t="str">
        <f t="shared" ref="K26:K29" si="8">IF($D26="","",IF($D26=$F26,$B26,""))</f>
        <v/>
      </c>
      <c r="L26" s="18" t="str">
        <f t="shared" ref="L26:L29" si="9">IF($F26="","",IF($D26=$F26,$C26,""))</f>
        <v/>
      </c>
      <c r="M26" s="18" t="str">
        <f>IF($D26&lt;$F26,$B26,"")</f>
        <v/>
      </c>
      <c r="N26" s="18" t="str">
        <f>IF($D26&gt;$F26,$C26,"")</f>
        <v>SBROOF OTF</v>
      </c>
      <c r="P26" s="19" t="str">
        <f>SQUADRE!A4</f>
        <v>SBROOF OTF</v>
      </c>
      <c r="Q26" s="19" t="str">
        <f>SQUADRE!A8</f>
        <v>F.C.TIZIO</v>
      </c>
      <c r="R26" s="15">
        <v>1</v>
      </c>
      <c r="S26" s="16" t="s">
        <v>49</v>
      </c>
      <c r="T26" s="17">
        <v>1</v>
      </c>
      <c r="U26" s="18" t="str">
        <f>IF(R26="","",P26)</f>
        <v>SBROOF OTF</v>
      </c>
      <c r="V26" s="18" t="str">
        <f>IF(T26="","",Q26)</f>
        <v>F.C.TIZIO</v>
      </c>
      <c r="W26" s="18" t="str">
        <f>IF($R26&gt;$T26,$P26,"")</f>
        <v/>
      </c>
      <c r="X26" s="18" t="str">
        <f>IF($R26&lt;$T26,$Q26,"")</f>
        <v/>
      </c>
      <c r="Y26" s="18" t="str">
        <f t="shared" ref="Y26:Y29" si="10">IF($R26="","",IF($R26=$T26,$P26,""))</f>
        <v>SBROOF OTF</v>
      </c>
      <c r="Z26" s="18" t="str">
        <f t="shared" ref="Z26:Z29" si="11">IF($T26="","",IF($R26=$T26,$Q26,""))</f>
        <v>F.C.TIZIO</v>
      </c>
      <c r="AA26" s="18" t="str">
        <f>IF($R26&lt;$T26,$P26,"")</f>
        <v/>
      </c>
      <c r="AB26" s="18" t="str">
        <f>IF($R26&gt;$T26,$Q26,"")</f>
        <v/>
      </c>
    </row>
    <row r="27" spans="2:28" x14ac:dyDescent="0.15">
      <c r="B27" s="14" t="str">
        <f>SQUADRE!A10</f>
        <v>ATHLETIC 23</v>
      </c>
      <c r="C27" s="14" t="str">
        <f>SQUADRE!A3</f>
        <v>IL PALAZZO</v>
      </c>
      <c r="D27" s="15">
        <v>1</v>
      </c>
      <c r="E27" s="16" t="s">
        <v>49</v>
      </c>
      <c r="F27" s="17">
        <v>0</v>
      </c>
      <c r="G27" s="18" t="str">
        <f>IF(D27="","",B27)</f>
        <v>ATHLETIC 23</v>
      </c>
      <c r="H27" s="18" t="str">
        <f>IF(F27="","",C27)</f>
        <v>IL PALAZZO</v>
      </c>
      <c r="I27" s="18" t="str">
        <f>IF($D27&gt;$F27,$B27,"")</f>
        <v>ATHLETIC 23</v>
      </c>
      <c r="J27" s="18" t="str">
        <f>IF($D27&lt;$F27,$C27,"")</f>
        <v/>
      </c>
      <c r="K27" s="18" t="str">
        <f t="shared" si="8"/>
        <v/>
      </c>
      <c r="L27" s="18" t="str">
        <f t="shared" si="9"/>
        <v/>
      </c>
      <c r="M27" s="18" t="str">
        <f>IF($D27&lt;$F27,$B27,"")</f>
        <v/>
      </c>
      <c r="N27" s="18" t="str">
        <f>IF($D27&gt;$F27,$C27,"")</f>
        <v>IL PALAZZO</v>
      </c>
      <c r="P27" s="19" t="str">
        <f>SQUADRE!A3</f>
        <v>IL PALAZZO</v>
      </c>
      <c r="Q27" s="19" t="str">
        <f>SQUADRE!A10</f>
        <v>ATHLETIC 23</v>
      </c>
      <c r="R27" s="15">
        <v>2</v>
      </c>
      <c r="S27" s="16" t="s">
        <v>49</v>
      </c>
      <c r="T27" s="17">
        <v>1</v>
      </c>
      <c r="U27" s="18" t="str">
        <f>IF(R27="","",P27)</f>
        <v>IL PALAZZO</v>
      </c>
      <c r="V27" s="18" t="str">
        <f>IF(T27="","",Q27)</f>
        <v>ATHLETIC 23</v>
      </c>
      <c r="W27" s="18" t="str">
        <f>IF($R27&gt;$T27,$P27,"")</f>
        <v>IL PALAZZO</v>
      </c>
      <c r="X27" s="18" t="str">
        <f>IF($R27&lt;$T27,$Q27,"")</f>
        <v/>
      </c>
      <c r="Y27" s="18" t="str">
        <f t="shared" si="10"/>
        <v/>
      </c>
      <c r="Z27" s="18" t="str">
        <f t="shared" si="11"/>
        <v/>
      </c>
      <c r="AA27" s="18" t="str">
        <f>IF($R27&lt;$T27,$P27,"")</f>
        <v/>
      </c>
      <c r="AB27" s="18" t="str">
        <f>IF($R27&gt;$T27,$Q27,"")</f>
        <v>ATHLETIC 23</v>
      </c>
    </row>
    <row r="28" spans="2:28" x14ac:dyDescent="0.15">
      <c r="B28" s="14" t="str">
        <f>SQUADRE!A11</f>
        <v>IRISH</v>
      </c>
      <c r="C28" s="14" t="str">
        <f>SQUADRE!A5</f>
        <v>BATIGOL</v>
      </c>
      <c r="D28" s="15">
        <v>2</v>
      </c>
      <c r="E28" s="16" t="s">
        <v>49</v>
      </c>
      <c r="F28" s="17">
        <v>2</v>
      </c>
      <c r="G28" s="18" t="str">
        <f>IF(D28="","",B28)</f>
        <v>IRISH</v>
      </c>
      <c r="H28" s="18" t="str">
        <f>IF(F28="","",C28)</f>
        <v>BATIGOL</v>
      </c>
      <c r="I28" s="18" t="str">
        <f>IF($D28&gt;$F28,$B28,"")</f>
        <v/>
      </c>
      <c r="J28" s="18" t="str">
        <f>IF($D28&lt;$F28,$C28,"")</f>
        <v/>
      </c>
      <c r="K28" s="18" t="str">
        <f t="shared" si="8"/>
        <v>IRISH</v>
      </c>
      <c r="L28" s="18" t="str">
        <f t="shared" si="9"/>
        <v>BATIGOL</v>
      </c>
      <c r="M28" s="18" t="str">
        <f>IF($D28&lt;$F28,$B28,"")</f>
        <v/>
      </c>
      <c r="N28" s="18" t="str">
        <f>IF($D28&gt;$F28,$C28,"")</f>
        <v/>
      </c>
      <c r="P28" s="19" t="str">
        <f>SQUADRE!A5</f>
        <v>BATIGOL</v>
      </c>
      <c r="Q28" s="19" t="str">
        <f>SQUADRE!A11</f>
        <v>IRISH</v>
      </c>
      <c r="R28" s="15">
        <v>1</v>
      </c>
      <c r="S28" s="16" t="s">
        <v>49</v>
      </c>
      <c r="T28" s="17">
        <v>0</v>
      </c>
      <c r="U28" s="18" t="str">
        <f>IF(R28="","",P28)</f>
        <v>BATIGOL</v>
      </c>
      <c r="V28" s="18" t="str">
        <f>IF(T28="","",Q28)</f>
        <v>IRISH</v>
      </c>
      <c r="W28" s="18" t="str">
        <f>IF($R28&gt;$T28,$P28,"")</f>
        <v>BATIGOL</v>
      </c>
      <c r="X28" s="18" t="str">
        <f>IF($R28&lt;$T28,$Q28,"")</f>
        <v/>
      </c>
      <c r="Y28" s="18" t="str">
        <f t="shared" si="10"/>
        <v/>
      </c>
      <c r="Z28" s="18" t="str">
        <f t="shared" si="11"/>
        <v/>
      </c>
      <c r="AA28" s="18" t="str">
        <f>IF($R28&lt;$T28,$P28,"")</f>
        <v/>
      </c>
      <c r="AB28" s="18" t="str">
        <f>IF($R28&gt;$T28,$Q28,"")</f>
        <v>IRISH</v>
      </c>
    </row>
    <row r="29" spans="2:28" x14ac:dyDescent="0.15">
      <c r="B29" s="14" t="str">
        <f>SQUADRE!A9</f>
        <v>MIDDLESBROOF</v>
      </c>
      <c r="C29" s="14" t="str">
        <f>SQUADRE!A7</f>
        <v>DTF</v>
      </c>
      <c r="D29" s="15">
        <v>0</v>
      </c>
      <c r="E29" s="16" t="s">
        <v>49</v>
      </c>
      <c r="F29" s="17">
        <v>2</v>
      </c>
      <c r="G29" s="18" t="str">
        <f>IF(D29="","",B29)</f>
        <v>MIDDLESBROOF</v>
      </c>
      <c r="H29" s="18" t="str">
        <f>IF(F29="","",C29)</f>
        <v>DTF</v>
      </c>
      <c r="I29" s="18" t="str">
        <f>IF($D29&gt;$F29,$B29,"")</f>
        <v/>
      </c>
      <c r="J29" s="18" t="str">
        <f>IF($D29&lt;$F29,$C29,"")</f>
        <v>DTF</v>
      </c>
      <c r="K29" s="18" t="str">
        <f t="shared" si="8"/>
        <v/>
      </c>
      <c r="L29" s="18" t="str">
        <f t="shared" si="9"/>
        <v/>
      </c>
      <c r="M29" s="18" t="str">
        <f>IF($D29&lt;$F29,$B29,"")</f>
        <v>MIDDLESBROOF</v>
      </c>
      <c r="N29" s="18" t="str">
        <f>IF($D29&gt;$F29,$C29,"")</f>
        <v/>
      </c>
      <c r="P29" s="19" t="str">
        <f>SQUADRE!A7</f>
        <v>DTF</v>
      </c>
      <c r="Q29" s="19" t="str">
        <f>SQUADRE!A9</f>
        <v>MIDDLESBROOF</v>
      </c>
      <c r="R29" s="15">
        <v>2</v>
      </c>
      <c r="S29" s="16" t="s">
        <v>49</v>
      </c>
      <c r="T29" s="17">
        <v>1</v>
      </c>
      <c r="U29" s="18" t="str">
        <f>IF(R29="","",P29)</f>
        <v>DTF</v>
      </c>
      <c r="V29" s="18" t="str">
        <f>IF(T29="","",Q29)</f>
        <v>MIDDLESBROOF</v>
      </c>
      <c r="W29" s="18" t="str">
        <f>IF($R29&gt;$T29,$P29,"")</f>
        <v>DTF</v>
      </c>
      <c r="X29" s="18" t="str">
        <f>IF($R29&lt;$T29,$Q29,"")</f>
        <v/>
      </c>
      <c r="Y29" s="18" t="str">
        <f t="shared" si="10"/>
        <v/>
      </c>
      <c r="Z29" s="18" t="str">
        <f t="shared" si="11"/>
        <v/>
      </c>
      <c r="AA29" s="18" t="str">
        <f>IF($R29&lt;$T29,$P29,"")</f>
        <v/>
      </c>
      <c r="AB29" s="18" t="str">
        <f>IF($R29&gt;$T29,$Q29,"")</f>
        <v>MIDDLESBROOF</v>
      </c>
    </row>
    <row r="30" spans="2:28" x14ac:dyDescent="0.1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2:28" x14ac:dyDescent="0.15">
      <c r="B31" s="3" t="s">
        <v>10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P31" s="3" t="s">
        <v>19</v>
      </c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2:28" x14ac:dyDescent="0.15">
      <c r="B32" s="12"/>
      <c r="C32" s="13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P32" s="12"/>
      <c r="Q32" s="13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</row>
    <row r="33" spans="1:28" x14ac:dyDescent="0.15">
      <c r="B33" s="14" t="str">
        <f>SQUADRE!A8</f>
        <v>F.C.TIZIO</v>
      </c>
      <c r="C33" s="14" t="str">
        <f>SQUADRE!A2</f>
        <v>POISONS</v>
      </c>
      <c r="D33" s="15">
        <v>1</v>
      </c>
      <c r="E33" s="16" t="s">
        <v>49</v>
      </c>
      <c r="F33" s="17">
        <v>2</v>
      </c>
      <c r="G33" s="18" t="str">
        <f>IF(D33="","",B33)</f>
        <v>F.C.TIZIO</v>
      </c>
      <c r="H33" s="18" t="str">
        <f>IF(F33="","",C33)</f>
        <v>POISONS</v>
      </c>
      <c r="I33" s="18" t="str">
        <f>IF($D33&gt;$F33,$B33,"")</f>
        <v/>
      </c>
      <c r="J33" s="18" t="str">
        <f>IF($D33&lt;$F33,$C33,"")</f>
        <v>POISONS</v>
      </c>
      <c r="K33" s="18" t="str">
        <f>IF($D33="","",IF($D33=$F33,$B33,""))</f>
        <v/>
      </c>
      <c r="L33" s="18" t="str">
        <f>IF($F33="","",IF($D33=$F33,$C33,""))</f>
        <v/>
      </c>
      <c r="M33" s="18" t="str">
        <f>IF($D33&lt;$F33,$B33,"")</f>
        <v>F.C.TIZIO</v>
      </c>
      <c r="N33" s="18" t="str">
        <f>IF($D33&gt;$F33,$C33,"")</f>
        <v/>
      </c>
      <c r="P33" s="19" t="str">
        <f>SQUADRE!A2</f>
        <v>POISONS</v>
      </c>
      <c r="Q33" s="19" t="str">
        <f>SQUADRE!A8</f>
        <v>F.C.TIZIO</v>
      </c>
      <c r="R33" s="15">
        <v>0</v>
      </c>
      <c r="S33" s="16" t="s">
        <v>49</v>
      </c>
      <c r="T33" s="17">
        <v>3</v>
      </c>
      <c r="U33" s="18" t="str">
        <f>IF(R33="","",P33)</f>
        <v>POISONS</v>
      </c>
      <c r="V33" s="18" t="str">
        <f>IF(T33="","",Q33)</f>
        <v>F.C.TIZIO</v>
      </c>
      <c r="W33" s="18" t="str">
        <f>IF($R33&gt;$T33,$P33,"")</f>
        <v/>
      </c>
      <c r="X33" s="18" t="str">
        <f>IF($R33&lt;$T33,$Q33,"")</f>
        <v>F.C.TIZIO</v>
      </c>
      <c r="Y33" s="18" t="str">
        <f>IF($R33="","",IF($R33=$T33,$P33,""))</f>
        <v/>
      </c>
      <c r="Z33" s="18" t="str">
        <f>IF($T33="","",IF($R33=$T33,$Q33,""))</f>
        <v/>
      </c>
      <c r="AA33" s="18" t="str">
        <f>IF($R33&lt;$T33,$P33,"")</f>
        <v>POISONS</v>
      </c>
      <c r="AB33" s="18" t="str">
        <f>IF($R33&gt;$T33,$Q33,"")</f>
        <v/>
      </c>
    </row>
    <row r="34" spans="1:28" x14ac:dyDescent="0.15">
      <c r="B34" s="14" t="str">
        <f>SQUADRE!A6</f>
        <v>A.C.SPEZIA</v>
      </c>
      <c r="C34" s="14" t="str">
        <f>SQUADRE!A10</f>
        <v>ATHLETIC 23</v>
      </c>
      <c r="D34" s="15">
        <v>3</v>
      </c>
      <c r="E34" s="16" t="s">
        <v>49</v>
      </c>
      <c r="F34" s="17">
        <v>2</v>
      </c>
      <c r="G34" s="18" t="str">
        <f>IF(D34="","",B34)</f>
        <v>A.C.SPEZIA</v>
      </c>
      <c r="H34" s="18" t="str">
        <f>IF(F34="","",C34)</f>
        <v>ATHLETIC 23</v>
      </c>
      <c r="I34" s="18" t="str">
        <f>IF($D34&gt;$F34,$B34,"")</f>
        <v>A.C.SPEZIA</v>
      </c>
      <c r="J34" s="18" t="str">
        <f>IF($D34&lt;$F34,$C34,"")</f>
        <v/>
      </c>
      <c r="K34" s="18" t="str">
        <f t="shared" ref="K34:K37" si="12">IF($D34="","",IF($D34=$F34,$B34,""))</f>
        <v/>
      </c>
      <c r="L34" s="18" t="str">
        <f t="shared" ref="L34:L37" si="13">IF($F34="","",IF($D34=$F34,$C34,""))</f>
        <v/>
      </c>
      <c r="M34" s="18" t="str">
        <f>IF($D34&lt;$F34,$B34,"")</f>
        <v/>
      </c>
      <c r="N34" s="18" t="str">
        <f>IF($D34&gt;$F34,$C34,"")</f>
        <v>ATHLETIC 23</v>
      </c>
      <c r="P34" s="19" t="str">
        <f>SQUADRE!A10</f>
        <v>ATHLETIC 23</v>
      </c>
      <c r="Q34" s="19" t="str">
        <f>SQUADRE!A6</f>
        <v>A.C.SPEZIA</v>
      </c>
      <c r="R34" s="15">
        <v>1</v>
      </c>
      <c r="S34" s="16" t="s">
        <v>49</v>
      </c>
      <c r="T34" s="17">
        <v>2</v>
      </c>
      <c r="U34" s="18" t="str">
        <f>IF(R34="","",P34)</f>
        <v>ATHLETIC 23</v>
      </c>
      <c r="V34" s="18" t="str">
        <f>IF(T34="","",Q34)</f>
        <v>A.C.SPEZIA</v>
      </c>
      <c r="W34" s="18" t="str">
        <f>IF($R34&gt;$T34,$P34,"")</f>
        <v/>
      </c>
      <c r="X34" s="18" t="str">
        <f>IF($R34&lt;$T34,$Q34,"")</f>
        <v>A.C.SPEZIA</v>
      </c>
      <c r="Y34" s="18" t="str">
        <f t="shared" ref="Y34:Y37" si="14">IF($R34="","",IF($R34=$T34,$P34,""))</f>
        <v/>
      </c>
      <c r="Z34" s="18" t="str">
        <f t="shared" ref="Z34:Z37" si="15">IF($T34="","",IF($R34=$T34,$Q34,""))</f>
        <v/>
      </c>
      <c r="AA34" s="18" t="str">
        <f>IF($R34&lt;$T34,$P34,"")</f>
        <v>ATHLETIC 23</v>
      </c>
      <c r="AB34" s="18" t="str">
        <f>IF($R34&gt;$T34,$Q34,"")</f>
        <v/>
      </c>
    </row>
    <row r="35" spans="1:28" x14ac:dyDescent="0.15">
      <c r="B35" s="14" t="str">
        <f>SQUADRE!A4</f>
        <v>SBROOF OTF</v>
      </c>
      <c r="C35" s="14" t="str">
        <f>SQUADRE!A11</f>
        <v>IRISH</v>
      </c>
      <c r="D35" s="15">
        <v>2</v>
      </c>
      <c r="E35" s="16" t="s">
        <v>49</v>
      </c>
      <c r="F35" s="17">
        <v>1</v>
      </c>
      <c r="G35" s="18" t="str">
        <f>IF(D35="","",B35)</f>
        <v>SBROOF OTF</v>
      </c>
      <c r="H35" s="18" t="str">
        <f>IF(F35="","",C35)</f>
        <v>IRISH</v>
      </c>
      <c r="I35" s="18" t="str">
        <f>IF($D35&gt;$F35,$B35,"")</f>
        <v>SBROOF OTF</v>
      </c>
      <c r="J35" s="18" t="str">
        <f>IF($D35&lt;$F35,$C35,"")</f>
        <v/>
      </c>
      <c r="K35" s="18" t="str">
        <f t="shared" si="12"/>
        <v/>
      </c>
      <c r="L35" s="18" t="str">
        <f t="shared" si="13"/>
        <v/>
      </c>
      <c r="M35" s="18" t="str">
        <f>IF($D35&lt;$F35,$B35,"")</f>
        <v/>
      </c>
      <c r="N35" s="18" t="str">
        <f>IF($D35&gt;$F35,$C35,"")</f>
        <v>IRISH</v>
      </c>
      <c r="P35" s="19" t="str">
        <f>SQUADRE!A11</f>
        <v>IRISH</v>
      </c>
      <c r="Q35" s="19" t="str">
        <f>SQUADRE!A4</f>
        <v>SBROOF OTF</v>
      </c>
      <c r="R35" s="15">
        <v>3</v>
      </c>
      <c r="S35" s="16" t="s">
        <v>49</v>
      </c>
      <c r="T35" s="17">
        <v>1</v>
      </c>
      <c r="U35" s="18" t="str">
        <f>IF(R35="","",P35)</f>
        <v>IRISH</v>
      </c>
      <c r="V35" s="18" t="str">
        <f>IF(T35="","",Q35)</f>
        <v>SBROOF OTF</v>
      </c>
      <c r="W35" s="18" t="str">
        <f>IF($R35&gt;$T35,$P35,"")</f>
        <v>IRISH</v>
      </c>
      <c r="X35" s="18" t="str">
        <f>IF($R35&lt;$T35,$Q35,"")</f>
        <v/>
      </c>
      <c r="Y35" s="18" t="str">
        <f t="shared" si="14"/>
        <v/>
      </c>
      <c r="Z35" s="18" t="str">
        <f t="shared" si="15"/>
        <v/>
      </c>
      <c r="AA35" s="18" t="str">
        <f>IF($R35&lt;$T35,$P35,"")</f>
        <v/>
      </c>
      <c r="AB35" s="18" t="str">
        <f>IF($R35&gt;$T35,$Q35,"")</f>
        <v>SBROOF OTF</v>
      </c>
    </row>
    <row r="36" spans="1:28" x14ac:dyDescent="0.15">
      <c r="B36" s="14" t="str">
        <f>SQUADRE!A3</f>
        <v>IL PALAZZO</v>
      </c>
      <c r="C36" s="14" t="str">
        <f>SQUADRE!A9</f>
        <v>MIDDLESBROOF</v>
      </c>
      <c r="D36" s="15">
        <v>1</v>
      </c>
      <c r="E36" s="16" t="s">
        <v>49</v>
      </c>
      <c r="F36" s="17">
        <v>2</v>
      </c>
      <c r="G36" s="18" t="str">
        <f>IF(D36="","",B36)</f>
        <v>IL PALAZZO</v>
      </c>
      <c r="H36" s="18" t="str">
        <f>IF(F36="","",C36)</f>
        <v>MIDDLESBROOF</v>
      </c>
      <c r="I36" s="18" t="str">
        <f>IF($D36&gt;$F36,$B36,"")</f>
        <v/>
      </c>
      <c r="J36" s="18" t="str">
        <f>IF($D36&lt;$F36,$C36,"")</f>
        <v>MIDDLESBROOF</v>
      </c>
      <c r="K36" s="18" t="str">
        <f t="shared" si="12"/>
        <v/>
      </c>
      <c r="L36" s="18" t="str">
        <f t="shared" si="13"/>
        <v/>
      </c>
      <c r="M36" s="18" t="str">
        <f>IF($D36&lt;$F36,$B36,"")</f>
        <v>IL PALAZZO</v>
      </c>
      <c r="N36" s="18" t="str">
        <f>IF($D36&gt;$F36,$C36,"")</f>
        <v/>
      </c>
      <c r="P36" s="19" t="str">
        <f>SQUADRE!A9</f>
        <v>MIDDLESBROOF</v>
      </c>
      <c r="Q36" s="19" t="str">
        <f>SQUADRE!A3</f>
        <v>IL PALAZZO</v>
      </c>
      <c r="R36" s="15">
        <v>2</v>
      </c>
      <c r="S36" s="16" t="s">
        <v>49</v>
      </c>
      <c r="T36" s="17">
        <v>0</v>
      </c>
      <c r="U36" s="18" t="str">
        <f>IF(R36="","",P36)</f>
        <v>MIDDLESBROOF</v>
      </c>
      <c r="V36" s="18" t="str">
        <f>IF(T36="","",Q36)</f>
        <v>IL PALAZZO</v>
      </c>
      <c r="W36" s="18" t="str">
        <f>IF($R36&gt;$T36,$P36,"")</f>
        <v>MIDDLESBROOF</v>
      </c>
      <c r="X36" s="18" t="str">
        <f>IF($R36&lt;$T36,$Q36,"")</f>
        <v/>
      </c>
      <c r="Y36" s="18" t="str">
        <f t="shared" si="14"/>
        <v/>
      </c>
      <c r="Z36" s="18" t="str">
        <f t="shared" si="15"/>
        <v/>
      </c>
      <c r="AA36" s="18" t="str">
        <f>IF($R36&lt;$T36,$P36,"")</f>
        <v/>
      </c>
      <c r="AB36" s="18" t="str">
        <f>IF($R36&gt;$T36,$Q36,"")</f>
        <v>IL PALAZZO</v>
      </c>
    </row>
    <row r="37" spans="1:28" x14ac:dyDescent="0.15">
      <c r="B37" s="14" t="str">
        <f>SQUADRE!A5</f>
        <v>BATIGOL</v>
      </c>
      <c r="C37" s="14" t="str">
        <f>SQUADRE!A7</f>
        <v>DTF</v>
      </c>
      <c r="D37" s="15">
        <v>1</v>
      </c>
      <c r="E37" s="16" t="s">
        <v>49</v>
      </c>
      <c r="F37" s="17">
        <v>1</v>
      </c>
      <c r="G37" s="18" t="str">
        <f>IF(D37="","",B37)</f>
        <v>BATIGOL</v>
      </c>
      <c r="H37" s="18" t="str">
        <f>IF(F37="","",C37)</f>
        <v>DTF</v>
      </c>
      <c r="I37" s="18" t="str">
        <f>IF($D37&gt;$F37,$B37,"")</f>
        <v/>
      </c>
      <c r="J37" s="18" t="str">
        <f>IF($D37&lt;$F37,$C37,"")</f>
        <v/>
      </c>
      <c r="K37" s="18" t="str">
        <f t="shared" si="12"/>
        <v>BATIGOL</v>
      </c>
      <c r="L37" s="18" t="str">
        <f t="shared" si="13"/>
        <v>DTF</v>
      </c>
      <c r="M37" s="18" t="str">
        <f>IF($D37&lt;$F37,$B37,"")</f>
        <v/>
      </c>
      <c r="N37" s="18" t="str">
        <f>IF($D37&gt;$F37,$C37,"")</f>
        <v/>
      </c>
      <c r="P37" s="19" t="str">
        <f>SQUADRE!A7</f>
        <v>DTF</v>
      </c>
      <c r="Q37" s="19" t="str">
        <f>SQUADRE!A5</f>
        <v>BATIGOL</v>
      </c>
      <c r="R37" s="15">
        <v>2</v>
      </c>
      <c r="S37" s="16" t="s">
        <v>49</v>
      </c>
      <c r="T37" s="17">
        <v>1</v>
      </c>
      <c r="U37" s="18" t="str">
        <f>IF(R37="","",P37)</f>
        <v>DTF</v>
      </c>
      <c r="V37" s="18" t="str">
        <f>IF(T37="","",Q37)</f>
        <v>BATIGOL</v>
      </c>
      <c r="W37" s="18" t="str">
        <f>IF($R37&gt;$T37,$P37,"")</f>
        <v>DTF</v>
      </c>
      <c r="X37" s="18" t="str">
        <f>IF($R37&lt;$T37,$Q37,"")</f>
        <v/>
      </c>
      <c r="Y37" s="18" t="str">
        <f t="shared" si="14"/>
        <v/>
      </c>
      <c r="Z37" s="18" t="str">
        <f t="shared" si="15"/>
        <v/>
      </c>
      <c r="AA37" s="18" t="str">
        <f>IF($R37&lt;$T37,$P37,"")</f>
        <v/>
      </c>
      <c r="AB37" s="18" t="str">
        <f>IF($R37&gt;$T37,$Q37,"")</f>
        <v>BATIGOL</v>
      </c>
    </row>
    <row r="38" spans="1:28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x14ac:dyDescent="0.15">
      <c r="B39" s="3" t="s">
        <v>11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P39" s="3" t="s">
        <v>20</v>
      </c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x14ac:dyDescent="0.15">
      <c r="B40" s="12"/>
      <c r="C40" s="13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P40" s="12"/>
      <c r="Q40" s="13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15">
      <c r="B41" s="14" t="str">
        <f>SQUADRE!A2</f>
        <v>POISONS</v>
      </c>
      <c r="C41" s="14" t="str">
        <f>SQUADRE!A10</f>
        <v>ATHLETIC 23</v>
      </c>
      <c r="D41" s="15">
        <v>1</v>
      </c>
      <c r="E41" s="16" t="s">
        <v>49</v>
      </c>
      <c r="F41" s="17">
        <v>2</v>
      </c>
      <c r="G41" s="18" t="str">
        <f>IF(D41="","",B41)</f>
        <v>POISONS</v>
      </c>
      <c r="H41" s="18" t="str">
        <f>IF(F41="","",C41)</f>
        <v>ATHLETIC 23</v>
      </c>
      <c r="I41" s="18" t="str">
        <f>IF($D41&gt;$F41,$B41,"")</f>
        <v/>
      </c>
      <c r="J41" s="18" t="str">
        <f>IF($D41&lt;$F41,$C41,"")</f>
        <v>ATHLETIC 23</v>
      </c>
      <c r="K41" s="18" t="str">
        <f>IF($D41="","",IF($D41=$F41,$B41,""))</f>
        <v/>
      </c>
      <c r="L41" s="18" t="str">
        <f>IF($F41="","",IF($D41=$F41,$C41,""))</f>
        <v/>
      </c>
      <c r="M41" s="18" t="str">
        <f>IF($D41&lt;$F41,$B41,"")</f>
        <v>POISONS</v>
      </c>
      <c r="N41" s="18" t="str">
        <f>IF($D41&gt;$F41,$C41,"")</f>
        <v/>
      </c>
      <c r="P41" s="19" t="str">
        <f>SQUADRE!A10</f>
        <v>ATHLETIC 23</v>
      </c>
      <c r="Q41" s="19" t="str">
        <f>SQUADRE!A2</f>
        <v>POISONS</v>
      </c>
      <c r="R41" s="15">
        <v>1</v>
      </c>
      <c r="S41" s="16" t="s">
        <v>49</v>
      </c>
      <c r="T41" s="17">
        <v>3</v>
      </c>
      <c r="U41" s="18" t="str">
        <f>IF(R41="","",P41)</f>
        <v>ATHLETIC 23</v>
      </c>
      <c r="V41" s="18" t="str">
        <f>IF(T41="","",Q41)</f>
        <v>POISONS</v>
      </c>
      <c r="W41" s="18" t="str">
        <f>IF($R41&gt;$T41,$P41,"")</f>
        <v/>
      </c>
      <c r="X41" s="18" t="str">
        <f>IF($R41&lt;$T41,$Q41,"")</f>
        <v>POISONS</v>
      </c>
      <c r="Y41" s="18" t="str">
        <f>IF($R41="","",IF($R41=$T41,$P41,""))</f>
        <v/>
      </c>
      <c r="Z41" s="18" t="str">
        <f>IF($T41="","",IF($R41=$T41,$Q41,""))</f>
        <v/>
      </c>
      <c r="AA41" s="18" t="str">
        <f>IF($R41&lt;$T41,$P41,"")</f>
        <v>ATHLETIC 23</v>
      </c>
      <c r="AB41" s="18" t="str">
        <f>IF($R41&gt;$T41,$Q41,"")</f>
        <v/>
      </c>
    </row>
    <row r="42" spans="1:28" x14ac:dyDescent="0.15">
      <c r="B42" s="14" t="str">
        <f>SQUADRE!A11</f>
        <v>IRISH</v>
      </c>
      <c r="C42" s="14" t="str">
        <f>SQUADRE!A8</f>
        <v>F.C.TIZIO</v>
      </c>
      <c r="D42" s="15">
        <v>2</v>
      </c>
      <c r="E42" s="16" t="s">
        <v>49</v>
      </c>
      <c r="F42" s="17">
        <v>1</v>
      </c>
      <c r="G42" s="18" t="str">
        <f>IF(D42="","",B42)</f>
        <v>IRISH</v>
      </c>
      <c r="H42" s="18" t="str">
        <f>IF(F42="","",C42)</f>
        <v>F.C.TIZIO</v>
      </c>
      <c r="I42" s="18" t="str">
        <f>IF($D42&gt;$F42,$B42,"")</f>
        <v>IRISH</v>
      </c>
      <c r="J42" s="18" t="str">
        <f>IF($D42&lt;$F42,$C42,"")</f>
        <v/>
      </c>
      <c r="K42" s="18" t="str">
        <f t="shared" ref="K42:K45" si="16">IF($D42="","",IF($D42=$F42,$B42,""))</f>
        <v/>
      </c>
      <c r="L42" s="18" t="str">
        <f t="shared" ref="L42:L45" si="17">IF($F42="","",IF($D42=$F42,$C42,""))</f>
        <v/>
      </c>
      <c r="M42" s="18" t="str">
        <f>IF($D42&lt;$F42,$B42,"")</f>
        <v/>
      </c>
      <c r="N42" s="18" t="str">
        <f>IF($D42&gt;$F42,$C42,"")</f>
        <v>F.C.TIZIO</v>
      </c>
      <c r="P42" s="19" t="str">
        <f>SQUADRE!A8</f>
        <v>F.C.TIZIO</v>
      </c>
      <c r="Q42" s="19" t="str">
        <f>SQUADRE!A11</f>
        <v>IRISH</v>
      </c>
      <c r="R42" s="15">
        <v>2</v>
      </c>
      <c r="S42" s="16" t="s">
        <v>49</v>
      </c>
      <c r="T42" s="17">
        <v>2</v>
      </c>
      <c r="U42" s="18" t="str">
        <f>IF(R42="","",P42)</f>
        <v>F.C.TIZIO</v>
      </c>
      <c r="V42" s="18" t="str">
        <f>IF(T42="","",Q42)</f>
        <v>IRISH</v>
      </c>
      <c r="W42" s="18" t="str">
        <f>IF($R42&gt;$T42,$P42,"")</f>
        <v/>
      </c>
      <c r="X42" s="18" t="str">
        <f>IF($R42&lt;$T42,$Q42,"")</f>
        <v/>
      </c>
      <c r="Y42" s="18" t="str">
        <f t="shared" ref="Y42:Y45" si="18">IF($R42="","",IF($R42=$T42,$P42,""))</f>
        <v>F.C.TIZIO</v>
      </c>
      <c r="Z42" s="18" t="str">
        <f t="shared" ref="Z42:Z45" si="19">IF($T42="","",IF($R42=$T42,$Q42,""))</f>
        <v>IRISH</v>
      </c>
      <c r="AA42" s="18" t="str">
        <f>IF($R42&lt;$T42,$P42,"")</f>
        <v/>
      </c>
      <c r="AB42" s="18" t="str">
        <f>IF($R42&gt;$T42,$Q42,"")</f>
        <v/>
      </c>
    </row>
    <row r="43" spans="1:28" x14ac:dyDescent="0.15">
      <c r="B43" s="14" t="str">
        <f>SQUADRE!A9</f>
        <v>MIDDLESBROOF</v>
      </c>
      <c r="C43" s="14" t="str">
        <f>SQUADRE!A6</f>
        <v>A.C.SPEZIA</v>
      </c>
      <c r="D43" s="15">
        <v>0</v>
      </c>
      <c r="E43" s="16" t="s">
        <v>49</v>
      </c>
      <c r="F43" s="17">
        <v>0</v>
      </c>
      <c r="G43" s="18" t="str">
        <f>IF(D43="","",B43)</f>
        <v>MIDDLESBROOF</v>
      </c>
      <c r="H43" s="18" t="str">
        <f>IF(F43="","",C43)</f>
        <v>A.C.SPEZIA</v>
      </c>
      <c r="I43" s="18" t="str">
        <f>IF($D43&gt;$F43,$B43,"")</f>
        <v/>
      </c>
      <c r="J43" s="18" t="str">
        <f>IF($D43&lt;$F43,$C43,"")</f>
        <v/>
      </c>
      <c r="K43" s="18" t="str">
        <f t="shared" si="16"/>
        <v>MIDDLESBROOF</v>
      </c>
      <c r="L43" s="18" t="str">
        <f t="shared" si="17"/>
        <v>A.C.SPEZIA</v>
      </c>
      <c r="M43" s="18" t="str">
        <f>IF($D43&lt;$F43,$B43,"")</f>
        <v/>
      </c>
      <c r="N43" s="18" t="str">
        <f>IF($D43&gt;$F43,$C43,"")</f>
        <v/>
      </c>
      <c r="P43" s="19" t="str">
        <f>SQUADRE!A6</f>
        <v>A.C.SPEZIA</v>
      </c>
      <c r="Q43" s="19" t="str">
        <f>SQUADRE!A9</f>
        <v>MIDDLESBROOF</v>
      </c>
      <c r="R43" s="15">
        <v>2</v>
      </c>
      <c r="S43" s="16" t="s">
        <v>49</v>
      </c>
      <c r="T43" s="17">
        <v>2</v>
      </c>
      <c r="U43" s="18" t="str">
        <f>IF(R43="","",P43)</f>
        <v>A.C.SPEZIA</v>
      </c>
      <c r="V43" s="18" t="str">
        <f>IF(T43="","",Q43)</f>
        <v>MIDDLESBROOF</v>
      </c>
      <c r="W43" s="18" t="str">
        <f>IF($R43&gt;$T43,$P43,"")</f>
        <v/>
      </c>
      <c r="X43" s="18" t="str">
        <f>IF($R43&lt;$T43,$Q43,"")</f>
        <v/>
      </c>
      <c r="Y43" s="18" t="str">
        <f t="shared" si="18"/>
        <v>A.C.SPEZIA</v>
      </c>
      <c r="Z43" s="18" t="str">
        <f t="shared" si="19"/>
        <v>MIDDLESBROOF</v>
      </c>
      <c r="AA43" s="18" t="str">
        <f>IF($R43&lt;$T43,$P43,"")</f>
        <v/>
      </c>
      <c r="AB43" s="18" t="str">
        <f>IF($R43&gt;$T43,$Q43,"")</f>
        <v/>
      </c>
    </row>
    <row r="44" spans="1:28" x14ac:dyDescent="0.15">
      <c r="B44" s="14" t="str">
        <f>SQUADRE!A7</f>
        <v>DTF</v>
      </c>
      <c r="C44" s="14" t="str">
        <f>SQUADRE!A4</f>
        <v>SBROOF OTF</v>
      </c>
      <c r="D44" s="15">
        <v>2</v>
      </c>
      <c r="E44" s="16" t="s">
        <v>49</v>
      </c>
      <c r="F44" s="17">
        <v>4</v>
      </c>
      <c r="G44" s="18" t="str">
        <f>IF(D44="","",B44)</f>
        <v>DTF</v>
      </c>
      <c r="H44" s="18" t="str">
        <f>IF(F44="","",C44)</f>
        <v>SBROOF OTF</v>
      </c>
      <c r="I44" s="18" t="str">
        <f>IF($D44&gt;$F44,$B44,"")</f>
        <v/>
      </c>
      <c r="J44" s="18" t="str">
        <f>IF($D44&lt;$F44,$C44,"")</f>
        <v>SBROOF OTF</v>
      </c>
      <c r="K44" s="18" t="str">
        <f t="shared" si="16"/>
        <v/>
      </c>
      <c r="L44" s="18" t="str">
        <f t="shared" si="17"/>
        <v/>
      </c>
      <c r="M44" s="18" t="str">
        <f>IF($D44&lt;$F44,$B44,"")</f>
        <v>DTF</v>
      </c>
      <c r="N44" s="18" t="str">
        <f>IF($D44&gt;$F44,$C44,"")</f>
        <v/>
      </c>
      <c r="P44" s="19" t="str">
        <f>SQUADRE!A4</f>
        <v>SBROOF OTF</v>
      </c>
      <c r="Q44" s="19" t="str">
        <f>SQUADRE!A7</f>
        <v>DTF</v>
      </c>
      <c r="R44" s="15">
        <v>0</v>
      </c>
      <c r="S44" s="16" t="s">
        <v>49</v>
      </c>
      <c r="T44" s="17">
        <v>1</v>
      </c>
      <c r="U44" s="18" t="str">
        <f>IF(R44="","",P44)</f>
        <v>SBROOF OTF</v>
      </c>
      <c r="V44" s="18" t="str">
        <f>IF(T44="","",Q44)</f>
        <v>DTF</v>
      </c>
      <c r="W44" s="18" t="str">
        <f>IF($R44&gt;$T44,$P44,"")</f>
        <v/>
      </c>
      <c r="X44" s="18" t="str">
        <f>IF($R44&lt;$T44,$Q44,"")</f>
        <v>DTF</v>
      </c>
      <c r="Y44" s="18" t="str">
        <f t="shared" si="18"/>
        <v/>
      </c>
      <c r="Z44" s="18" t="str">
        <f t="shared" si="19"/>
        <v/>
      </c>
      <c r="AA44" s="18" t="str">
        <f>IF($R44&lt;$T44,$P44,"")</f>
        <v>SBROOF OTF</v>
      </c>
      <c r="AB44" s="18" t="str">
        <f>IF($R44&gt;$T44,$Q44,"")</f>
        <v/>
      </c>
    </row>
    <row r="45" spans="1:28" x14ac:dyDescent="0.15">
      <c r="B45" s="14" t="str">
        <f>SQUADRE!A5</f>
        <v>BATIGOL</v>
      </c>
      <c r="C45" s="14" t="str">
        <f>SQUADRE!A3</f>
        <v>IL PALAZZO</v>
      </c>
      <c r="D45" s="15">
        <v>2</v>
      </c>
      <c r="E45" s="16" t="s">
        <v>49</v>
      </c>
      <c r="F45" s="17">
        <v>2</v>
      </c>
      <c r="G45" s="18" t="str">
        <f>IF(D45="","",B45)</f>
        <v>BATIGOL</v>
      </c>
      <c r="H45" s="18" t="str">
        <f>IF(F45="","",C45)</f>
        <v>IL PALAZZO</v>
      </c>
      <c r="I45" s="18" t="str">
        <f>IF($D45&gt;$F45,$B45,"")</f>
        <v/>
      </c>
      <c r="J45" s="18" t="str">
        <f>IF($D45&lt;$F45,$C45,"")</f>
        <v/>
      </c>
      <c r="K45" s="18" t="str">
        <f t="shared" si="16"/>
        <v>BATIGOL</v>
      </c>
      <c r="L45" s="18" t="str">
        <f t="shared" si="17"/>
        <v>IL PALAZZO</v>
      </c>
      <c r="M45" s="18" t="str">
        <f>IF($D45&lt;$F45,$B45,"")</f>
        <v/>
      </c>
      <c r="N45" s="18" t="str">
        <f>IF($D45&gt;$F45,$C45,"")</f>
        <v/>
      </c>
      <c r="P45" s="19" t="str">
        <f>SQUADRE!A3</f>
        <v>IL PALAZZO</v>
      </c>
      <c r="Q45" s="19" t="str">
        <f>SQUADRE!A5</f>
        <v>BATIGOL</v>
      </c>
      <c r="R45" s="15">
        <v>1</v>
      </c>
      <c r="S45" s="16" t="s">
        <v>49</v>
      </c>
      <c r="T45" s="17">
        <v>1</v>
      </c>
      <c r="U45" s="18" t="str">
        <f>IF(R45="","",P45)</f>
        <v>IL PALAZZO</v>
      </c>
      <c r="V45" s="18" t="str">
        <f>IF(T45="","",Q45)</f>
        <v>BATIGOL</v>
      </c>
      <c r="W45" s="18" t="str">
        <f>IF($R45&gt;$T45,$P45,"")</f>
        <v/>
      </c>
      <c r="X45" s="18" t="str">
        <f>IF($R45&lt;$T45,$Q45,"")</f>
        <v/>
      </c>
      <c r="Y45" s="18" t="str">
        <f t="shared" si="18"/>
        <v>IL PALAZZO</v>
      </c>
      <c r="Z45" s="18" t="str">
        <f t="shared" si="19"/>
        <v>BATIGOL</v>
      </c>
      <c r="AA45" s="18" t="str">
        <f>IF($R45&lt;$T45,$P45,"")</f>
        <v/>
      </c>
      <c r="AB45" s="18" t="str">
        <f>IF($R45&gt;$T45,$Q45,"")</f>
        <v/>
      </c>
    </row>
    <row r="47" spans="1:28" x14ac:dyDescent="0.15">
      <c r="A47" s="20"/>
      <c r="B47" s="3" t="s">
        <v>12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3" t="s">
        <v>21</v>
      </c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x14ac:dyDescent="0.15">
      <c r="A48" s="20"/>
      <c r="B48" s="12"/>
      <c r="C48" s="13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0"/>
      <c r="P48" s="12"/>
      <c r="Q48" s="13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</row>
    <row r="49" spans="1:28" x14ac:dyDescent="0.15">
      <c r="A49" s="20"/>
      <c r="B49" s="14" t="str">
        <f>SQUADRE!A11</f>
        <v>IRISH</v>
      </c>
      <c r="C49" s="14" t="str">
        <f>SQUADRE!A2</f>
        <v>POISONS</v>
      </c>
      <c r="D49" s="15">
        <v>1</v>
      </c>
      <c r="E49" s="16" t="s">
        <v>49</v>
      </c>
      <c r="F49" s="17">
        <v>2</v>
      </c>
      <c r="G49" s="18" t="str">
        <f>IF(D49="","",B49)</f>
        <v>IRISH</v>
      </c>
      <c r="H49" s="18" t="str">
        <f>IF(F49="","",C49)</f>
        <v>POISONS</v>
      </c>
      <c r="I49" s="18" t="str">
        <f>IF($D49&gt;$F49,$B49,"")</f>
        <v/>
      </c>
      <c r="J49" s="18" t="str">
        <f>IF($D49&lt;$F49,$C49,"")</f>
        <v>POISONS</v>
      </c>
      <c r="K49" s="18" t="str">
        <f>IF($D49="","",IF($D49=$F49,$B49,""))</f>
        <v/>
      </c>
      <c r="L49" s="18" t="str">
        <f>IF($F49="","",IF($D49=$F49,$C49,""))</f>
        <v/>
      </c>
      <c r="M49" s="18" t="str">
        <f>IF($D49&lt;$F49,$B49,"")</f>
        <v>IRISH</v>
      </c>
      <c r="N49" s="18" t="str">
        <f>IF($D49&gt;$F49,$C49,"")</f>
        <v/>
      </c>
      <c r="O49" s="20"/>
      <c r="P49" s="19" t="str">
        <f>SQUADRE!A2</f>
        <v>POISONS</v>
      </c>
      <c r="Q49" s="19" t="str">
        <f>SQUADRE!A11</f>
        <v>IRISH</v>
      </c>
      <c r="R49" s="15">
        <v>0</v>
      </c>
      <c r="S49" s="16" t="s">
        <v>49</v>
      </c>
      <c r="T49" s="17">
        <v>0</v>
      </c>
      <c r="U49" s="18" t="str">
        <f>IF(R49="","",P49)</f>
        <v>POISONS</v>
      </c>
      <c r="V49" s="18" t="str">
        <f>IF(T49="","",Q49)</f>
        <v>IRISH</v>
      </c>
      <c r="W49" s="18" t="str">
        <f>IF($R49&gt;$T49,$P49,"")</f>
        <v/>
      </c>
      <c r="X49" s="18" t="str">
        <f>IF($R49&lt;$T49,$Q49,"")</f>
        <v/>
      </c>
      <c r="Y49" s="18" t="str">
        <f>IF($R49="","",IF($R49=$T49,$P49,""))</f>
        <v>POISONS</v>
      </c>
      <c r="Z49" s="18" t="str">
        <f>IF($T49="","",IF($R49=$T49,$Q49,""))</f>
        <v>IRISH</v>
      </c>
      <c r="AA49" s="18" t="str">
        <f>IF($R49&lt;$T49,$P49,"")</f>
        <v/>
      </c>
      <c r="AB49" s="18" t="str">
        <f>IF($R49&gt;$T49,$Q49,"")</f>
        <v/>
      </c>
    </row>
    <row r="50" spans="1:28" x14ac:dyDescent="0.15">
      <c r="B50" s="14" t="str">
        <f>SQUADRE!A10</f>
        <v>ATHLETIC 23</v>
      </c>
      <c r="C50" s="14" t="str">
        <f>SQUADRE!A9</f>
        <v>MIDDLESBROOF</v>
      </c>
      <c r="D50" s="15">
        <v>1</v>
      </c>
      <c r="E50" s="16" t="s">
        <v>49</v>
      </c>
      <c r="F50" s="17">
        <v>1</v>
      </c>
      <c r="G50" s="18" t="str">
        <f>IF(D50="","",B50)</f>
        <v>ATHLETIC 23</v>
      </c>
      <c r="H50" s="18" t="str">
        <f>IF(F50="","",C50)</f>
        <v>MIDDLESBROOF</v>
      </c>
      <c r="I50" s="18" t="str">
        <f>IF($D50&gt;$F50,$B50,"")</f>
        <v/>
      </c>
      <c r="J50" s="18" t="str">
        <f>IF($D50&lt;$F50,$C50,"")</f>
        <v/>
      </c>
      <c r="K50" s="18" t="str">
        <f t="shared" ref="K50:K53" si="20">IF($D50="","",IF($D50=$F50,$B50,""))</f>
        <v>ATHLETIC 23</v>
      </c>
      <c r="L50" s="18" t="str">
        <f t="shared" ref="L50:L53" si="21">IF($F50="","",IF($D50=$F50,$C50,""))</f>
        <v>MIDDLESBROOF</v>
      </c>
      <c r="M50" s="18" t="str">
        <f>IF($D50&lt;$F50,$B50,"")</f>
        <v/>
      </c>
      <c r="N50" s="18" t="str">
        <f>IF($D50&gt;$F50,$C50,"")</f>
        <v/>
      </c>
      <c r="P50" s="19" t="str">
        <f>SQUADRE!A9</f>
        <v>MIDDLESBROOF</v>
      </c>
      <c r="Q50" s="19" t="str">
        <f>SQUADRE!A10</f>
        <v>ATHLETIC 23</v>
      </c>
      <c r="R50" s="15">
        <v>3</v>
      </c>
      <c r="S50" s="16" t="s">
        <v>49</v>
      </c>
      <c r="T50" s="17">
        <v>0</v>
      </c>
      <c r="U50" s="18" t="str">
        <f>IF(R50="","",P50)</f>
        <v>MIDDLESBROOF</v>
      </c>
      <c r="V50" s="18" t="str">
        <f>IF(T50="","",Q50)</f>
        <v>ATHLETIC 23</v>
      </c>
      <c r="W50" s="18" t="str">
        <f>IF($R50&gt;$T50,$P50,"")</f>
        <v>MIDDLESBROOF</v>
      </c>
      <c r="X50" s="18" t="str">
        <f>IF($R50&lt;$T50,$Q50,"")</f>
        <v/>
      </c>
      <c r="Y50" s="18" t="str">
        <f t="shared" ref="Y50:Y53" si="22">IF($R50="","",IF($R50=$T50,$P50,""))</f>
        <v/>
      </c>
      <c r="Z50" s="18" t="str">
        <f t="shared" ref="Z50:Z53" si="23">IF($T50="","",IF($R50=$T50,$Q50,""))</f>
        <v/>
      </c>
      <c r="AA50" s="18" t="str">
        <f>IF($R50&lt;$T50,$P50,"")</f>
        <v/>
      </c>
      <c r="AB50" s="18" t="str">
        <f>IF($R50&gt;$T50,$Q50,"")</f>
        <v>ATHLETIC 23</v>
      </c>
    </row>
    <row r="51" spans="1:28" x14ac:dyDescent="0.15">
      <c r="B51" s="14" t="str">
        <f>SQUADRE!A8</f>
        <v>F.C.TIZIO</v>
      </c>
      <c r="C51" s="14" t="str">
        <f>SQUADRE!A7</f>
        <v>DTF</v>
      </c>
      <c r="D51" s="15">
        <v>1</v>
      </c>
      <c r="E51" s="16" t="s">
        <v>49</v>
      </c>
      <c r="F51" s="17">
        <v>3</v>
      </c>
      <c r="G51" s="18" t="str">
        <f>IF(D51="","",B51)</f>
        <v>F.C.TIZIO</v>
      </c>
      <c r="H51" s="18" t="str">
        <f>IF(F51="","",C51)</f>
        <v>DTF</v>
      </c>
      <c r="I51" s="18" t="str">
        <f>IF($D51&gt;$F51,$B51,"")</f>
        <v/>
      </c>
      <c r="J51" s="18" t="str">
        <f>IF($D51&lt;$F51,$C51,"")</f>
        <v>DTF</v>
      </c>
      <c r="K51" s="18" t="str">
        <f t="shared" si="20"/>
        <v/>
      </c>
      <c r="L51" s="18" t="str">
        <f t="shared" si="21"/>
        <v/>
      </c>
      <c r="M51" s="18" t="str">
        <f>IF($D51&lt;$F51,$B51,"")</f>
        <v>F.C.TIZIO</v>
      </c>
      <c r="N51" s="18" t="str">
        <f>IF($D51&gt;$F51,$C51,"")</f>
        <v/>
      </c>
      <c r="P51" s="19" t="str">
        <f>SQUADRE!A7</f>
        <v>DTF</v>
      </c>
      <c r="Q51" s="19" t="str">
        <f>SQUADRE!A8</f>
        <v>F.C.TIZIO</v>
      </c>
      <c r="R51" s="15">
        <v>1</v>
      </c>
      <c r="S51" s="16" t="s">
        <v>49</v>
      </c>
      <c r="T51" s="17">
        <v>0</v>
      </c>
      <c r="U51" s="18" t="str">
        <f>IF(R51="","",P51)</f>
        <v>DTF</v>
      </c>
      <c r="V51" s="18" t="str">
        <f>IF(T51="","",Q51)</f>
        <v>F.C.TIZIO</v>
      </c>
      <c r="W51" s="18" t="str">
        <f>IF($R51&gt;$T51,$P51,"")</f>
        <v>DTF</v>
      </c>
      <c r="X51" s="18" t="str">
        <f>IF($R51&lt;$T51,$Q51,"")</f>
        <v/>
      </c>
      <c r="Y51" s="18" t="str">
        <f t="shared" si="22"/>
        <v/>
      </c>
      <c r="Z51" s="18" t="str">
        <f t="shared" si="23"/>
        <v/>
      </c>
      <c r="AA51" s="18" t="str">
        <f>IF($R51&lt;$T51,$P51,"")</f>
        <v/>
      </c>
      <c r="AB51" s="18" t="str">
        <f>IF($R51&gt;$T51,$Q51,"")</f>
        <v>F.C.TIZIO</v>
      </c>
    </row>
    <row r="52" spans="1:28" x14ac:dyDescent="0.15">
      <c r="B52" s="14" t="str">
        <f>SQUADRE!A6</f>
        <v>A.C.SPEZIA</v>
      </c>
      <c r="C52" s="14" t="str">
        <f>SQUADRE!A5</f>
        <v>BATIGOL</v>
      </c>
      <c r="D52" s="15">
        <v>0</v>
      </c>
      <c r="E52" s="16" t="s">
        <v>49</v>
      </c>
      <c r="F52" s="17">
        <v>0</v>
      </c>
      <c r="G52" s="18" t="str">
        <f>IF(D52="","",B52)</f>
        <v>A.C.SPEZIA</v>
      </c>
      <c r="H52" s="18" t="str">
        <f>IF(F52="","",C52)</f>
        <v>BATIGOL</v>
      </c>
      <c r="I52" s="18" t="str">
        <f>IF($D52&gt;$F52,$B52,"")</f>
        <v/>
      </c>
      <c r="J52" s="18" t="str">
        <f>IF($D52&lt;$F52,$C52,"")</f>
        <v/>
      </c>
      <c r="K52" s="18" t="str">
        <f t="shared" si="20"/>
        <v>A.C.SPEZIA</v>
      </c>
      <c r="L52" s="18" t="str">
        <f t="shared" si="21"/>
        <v>BATIGOL</v>
      </c>
      <c r="M52" s="18" t="str">
        <f>IF($D52&lt;$F52,$B52,"")</f>
        <v/>
      </c>
      <c r="N52" s="18" t="str">
        <f>IF($D52&gt;$F52,$C52,"")</f>
        <v/>
      </c>
      <c r="P52" s="19" t="str">
        <f>SQUADRE!A5</f>
        <v>BATIGOL</v>
      </c>
      <c r="Q52" s="19" t="str">
        <f>SQUADRE!A6</f>
        <v>A.C.SPEZIA</v>
      </c>
      <c r="R52" s="15">
        <v>0</v>
      </c>
      <c r="S52" s="16" t="s">
        <v>49</v>
      </c>
      <c r="T52" s="17">
        <v>3</v>
      </c>
      <c r="U52" s="18" t="str">
        <f>IF(R52="","",P52)</f>
        <v>BATIGOL</v>
      </c>
      <c r="V52" s="18" t="str">
        <f>IF(T52="","",Q52)</f>
        <v>A.C.SPEZIA</v>
      </c>
      <c r="W52" s="18" t="str">
        <f>IF($R52&gt;$T52,$P52,"")</f>
        <v/>
      </c>
      <c r="X52" s="18" t="str">
        <f>IF($R52&lt;$T52,$Q52,"")</f>
        <v>A.C.SPEZIA</v>
      </c>
      <c r="Y52" s="18" t="str">
        <f t="shared" si="22"/>
        <v/>
      </c>
      <c r="Z52" s="18" t="str">
        <f t="shared" si="23"/>
        <v/>
      </c>
      <c r="AA52" s="18" t="str">
        <f>IF($R52&lt;$T52,$P52,"")</f>
        <v>BATIGOL</v>
      </c>
      <c r="AB52" s="18" t="str">
        <f>IF($R52&gt;$T52,$Q52,"")</f>
        <v/>
      </c>
    </row>
    <row r="53" spans="1:28" x14ac:dyDescent="0.15">
      <c r="B53" s="14" t="str">
        <f>SQUADRE!A4</f>
        <v>SBROOF OTF</v>
      </c>
      <c r="C53" s="14" t="str">
        <f>SQUADRE!A3</f>
        <v>IL PALAZZO</v>
      </c>
      <c r="D53" s="15">
        <v>1</v>
      </c>
      <c r="E53" s="16" t="s">
        <v>49</v>
      </c>
      <c r="F53" s="17">
        <v>3</v>
      </c>
      <c r="G53" s="18" t="str">
        <f>IF(D53="","",B53)</f>
        <v>SBROOF OTF</v>
      </c>
      <c r="H53" s="18" t="str">
        <f>IF(F53="","",C53)</f>
        <v>IL PALAZZO</v>
      </c>
      <c r="I53" s="18" t="str">
        <f>IF($D53&gt;$F53,$B53,"")</f>
        <v/>
      </c>
      <c r="J53" s="18" t="str">
        <f>IF($D53&lt;$F53,$C53,"")</f>
        <v>IL PALAZZO</v>
      </c>
      <c r="K53" s="18" t="str">
        <f t="shared" si="20"/>
        <v/>
      </c>
      <c r="L53" s="18" t="str">
        <f t="shared" si="21"/>
        <v/>
      </c>
      <c r="M53" s="18" t="str">
        <f>IF($D53&lt;$F53,$B53,"")</f>
        <v>SBROOF OTF</v>
      </c>
      <c r="N53" s="18" t="str">
        <f>IF($D53&gt;$F53,$C53,"")</f>
        <v/>
      </c>
      <c r="P53" s="19" t="str">
        <f>SQUADRE!A3</f>
        <v>IL PALAZZO</v>
      </c>
      <c r="Q53" s="19" t="str">
        <f>SQUADRE!A4</f>
        <v>SBROOF OTF</v>
      </c>
      <c r="R53" s="15">
        <v>2</v>
      </c>
      <c r="S53" s="16" t="s">
        <v>49</v>
      </c>
      <c r="T53" s="17">
        <v>3</v>
      </c>
      <c r="U53" s="18" t="str">
        <f>IF(R53="","",P53)</f>
        <v>IL PALAZZO</v>
      </c>
      <c r="V53" s="18" t="str">
        <f>IF(T53="","",Q53)</f>
        <v>SBROOF OTF</v>
      </c>
      <c r="W53" s="18" t="str">
        <f>IF($R53&gt;$T53,$P53,"")</f>
        <v/>
      </c>
      <c r="X53" s="18" t="str">
        <f>IF($R53&lt;$T53,$Q53,"")</f>
        <v>SBROOF OTF</v>
      </c>
      <c r="Y53" s="18" t="str">
        <f t="shared" si="22"/>
        <v/>
      </c>
      <c r="Z53" s="18" t="str">
        <f t="shared" si="23"/>
        <v/>
      </c>
      <c r="AA53" s="18" t="str">
        <f>IF($R53&lt;$T53,$P53,"")</f>
        <v>IL PALAZZO</v>
      </c>
      <c r="AB53" s="18" t="str">
        <f>IF($R53&gt;$T53,$Q53,"")</f>
        <v/>
      </c>
    </row>
    <row r="55" spans="1:28" x14ac:dyDescent="0.15">
      <c r="B55" s="3" t="s">
        <v>13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P55" s="3" t="s">
        <v>22</v>
      </c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x14ac:dyDescent="0.15">
      <c r="B56" s="12"/>
      <c r="C56" s="13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P56" s="12"/>
      <c r="Q56" s="13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</row>
    <row r="57" spans="1:28" x14ac:dyDescent="0.15">
      <c r="B57" s="14" t="str">
        <f>SQUADRE!A2</f>
        <v>POISONS</v>
      </c>
      <c r="C57" s="14" t="str">
        <f>SQUADRE!A9</f>
        <v>MIDDLESBROOF</v>
      </c>
      <c r="D57" s="15">
        <v>1</v>
      </c>
      <c r="E57" s="16" t="s">
        <v>49</v>
      </c>
      <c r="F57" s="17">
        <v>1</v>
      </c>
      <c r="G57" s="18" t="str">
        <f>IF(D57="","",B57)</f>
        <v>POISONS</v>
      </c>
      <c r="H57" s="18" t="str">
        <f>IF(F57="","",C57)</f>
        <v>MIDDLESBROOF</v>
      </c>
      <c r="I57" s="18" t="str">
        <f>IF($D57&gt;$F57,$B57,"")</f>
        <v/>
      </c>
      <c r="J57" s="18" t="str">
        <f>IF($D57&lt;$F57,$C57,"")</f>
        <v/>
      </c>
      <c r="K57" s="18" t="str">
        <f>IF($D57="","",IF($D57=$F57,$B57,""))</f>
        <v>POISONS</v>
      </c>
      <c r="L57" s="18" t="str">
        <f>IF($F57="","",IF($D57=$F57,$C57,""))</f>
        <v>MIDDLESBROOF</v>
      </c>
      <c r="M57" s="18" t="str">
        <f>IF($D57&lt;$F57,$B57,"")</f>
        <v/>
      </c>
      <c r="N57" s="18" t="str">
        <f>IF($D57&gt;$F57,$C57,"")</f>
        <v/>
      </c>
      <c r="P57" s="19" t="str">
        <f>SQUADRE!A9</f>
        <v>MIDDLESBROOF</v>
      </c>
      <c r="Q57" s="19" t="str">
        <f>SQUADRE!A2</f>
        <v>POISONS</v>
      </c>
      <c r="R57" s="15">
        <v>2</v>
      </c>
      <c r="S57" s="16" t="s">
        <v>49</v>
      </c>
      <c r="T57" s="17">
        <v>1</v>
      </c>
      <c r="U57" s="18" t="str">
        <f>IF(R57="","",P57)</f>
        <v>MIDDLESBROOF</v>
      </c>
      <c r="V57" s="18" t="str">
        <f>IF(T57="","",Q57)</f>
        <v>POISONS</v>
      </c>
      <c r="W57" s="18" t="str">
        <f>IF($R57&gt;$T57,$P57,"")</f>
        <v>MIDDLESBROOF</v>
      </c>
      <c r="X57" s="18" t="str">
        <f>IF($R57&lt;$T57,$Q57,"")</f>
        <v/>
      </c>
      <c r="Y57" s="18" t="str">
        <f>IF($R57="","",IF($R57=$T57,$P57,""))</f>
        <v/>
      </c>
      <c r="Z57" s="18" t="str">
        <f>IF($T57="","",IF($R57=$T57,$Q57,""))</f>
        <v/>
      </c>
      <c r="AA57" s="18" t="str">
        <f>IF($R57&lt;$T57,$P57,"")</f>
        <v/>
      </c>
      <c r="AB57" s="18" t="str">
        <f>IF($R57&gt;$T57,$Q57,"")</f>
        <v>POISONS</v>
      </c>
    </row>
    <row r="58" spans="1:28" x14ac:dyDescent="0.15">
      <c r="B58" s="14" t="str">
        <f>SQUADRE!A7</f>
        <v>DTF</v>
      </c>
      <c r="C58" s="14" t="str">
        <f>SQUADRE!A11</f>
        <v>IRISH</v>
      </c>
      <c r="D58" s="15">
        <v>3</v>
      </c>
      <c r="E58" s="16" t="s">
        <v>49</v>
      </c>
      <c r="F58" s="17">
        <v>0</v>
      </c>
      <c r="G58" s="18" t="str">
        <f>IF(D58="","",B58)</f>
        <v>DTF</v>
      </c>
      <c r="H58" s="18" t="str">
        <f>IF(F58="","",C58)</f>
        <v>IRISH</v>
      </c>
      <c r="I58" s="18" t="str">
        <f>IF($D58&gt;$F58,$B58,"")</f>
        <v>DTF</v>
      </c>
      <c r="J58" s="18" t="str">
        <f>IF($D58&lt;$F58,$C58,"")</f>
        <v/>
      </c>
      <c r="K58" s="18" t="str">
        <f t="shared" ref="K58:K61" si="24">IF($D58="","",IF($D58=$F58,$B58,""))</f>
        <v/>
      </c>
      <c r="L58" s="18" t="str">
        <f t="shared" ref="L58:L61" si="25">IF($F58="","",IF($D58=$F58,$C58,""))</f>
        <v/>
      </c>
      <c r="M58" s="18" t="str">
        <f>IF($D58&lt;$F58,$B58,"")</f>
        <v/>
      </c>
      <c r="N58" s="18" t="str">
        <f>IF($D58&gt;$F58,$C58,"")</f>
        <v>IRISH</v>
      </c>
      <c r="P58" s="19" t="str">
        <f>SQUADRE!A11</f>
        <v>IRISH</v>
      </c>
      <c r="Q58" s="19" t="str">
        <f>SQUADRE!A7</f>
        <v>DTF</v>
      </c>
      <c r="R58" s="15">
        <v>0</v>
      </c>
      <c r="S58" s="16" t="s">
        <v>49</v>
      </c>
      <c r="T58" s="17">
        <v>1</v>
      </c>
      <c r="U58" s="18" t="str">
        <f>IF(R58="","",P58)</f>
        <v>IRISH</v>
      </c>
      <c r="V58" s="18" t="str">
        <f>IF(T58="","",Q58)</f>
        <v>DTF</v>
      </c>
      <c r="W58" s="18" t="str">
        <f>IF($R58&gt;$T58,$P58,"")</f>
        <v/>
      </c>
      <c r="X58" s="18" t="str">
        <f>IF($R58&lt;$T58,$Q58,"")</f>
        <v>DTF</v>
      </c>
      <c r="Y58" s="18" t="str">
        <f t="shared" ref="Y58:Y61" si="26">IF($R58="","",IF($R58=$T58,$P58,""))</f>
        <v/>
      </c>
      <c r="Z58" s="18" t="str">
        <f t="shared" ref="Z58:Z61" si="27">IF($T58="","",IF($R58=$T58,$Q58,""))</f>
        <v/>
      </c>
      <c r="AA58" s="18" t="str">
        <f>IF($R58&lt;$T58,$P58,"")</f>
        <v>IRISH</v>
      </c>
      <c r="AB58" s="18" t="str">
        <f>IF($R58&gt;$T58,$Q58,"")</f>
        <v/>
      </c>
    </row>
    <row r="59" spans="1:28" x14ac:dyDescent="0.15">
      <c r="B59" s="14" t="str">
        <f>SQUADRE!A5</f>
        <v>BATIGOL</v>
      </c>
      <c r="C59" s="14" t="str">
        <f>SQUADRE!A10</f>
        <v>ATHLETIC 23</v>
      </c>
      <c r="D59" s="15">
        <v>1</v>
      </c>
      <c r="E59" s="16" t="s">
        <v>49</v>
      </c>
      <c r="F59" s="17">
        <v>4</v>
      </c>
      <c r="G59" s="18" t="str">
        <f>IF(D59="","",B59)</f>
        <v>BATIGOL</v>
      </c>
      <c r="H59" s="18" t="str">
        <f>IF(F59="","",C59)</f>
        <v>ATHLETIC 23</v>
      </c>
      <c r="I59" s="18" t="str">
        <f>IF($D59&gt;$F59,$B59,"")</f>
        <v/>
      </c>
      <c r="J59" s="18" t="str">
        <f>IF($D59&lt;$F59,$C59,"")</f>
        <v>ATHLETIC 23</v>
      </c>
      <c r="K59" s="18" t="str">
        <f t="shared" si="24"/>
        <v/>
      </c>
      <c r="L59" s="18" t="str">
        <f t="shared" si="25"/>
        <v/>
      </c>
      <c r="M59" s="18" t="str">
        <f>IF($D59&lt;$F59,$B59,"")</f>
        <v>BATIGOL</v>
      </c>
      <c r="N59" s="18" t="str">
        <f>IF($D59&gt;$F59,$C59,"")</f>
        <v/>
      </c>
      <c r="P59" s="19" t="str">
        <f>SQUADRE!A10</f>
        <v>ATHLETIC 23</v>
      </c>
      <c r="Q59" s="19" t="str">
        <f>SQUADRE!A5</f>
        <v>BATIGOL</v>
      </c>
      <c r="R59" s="15">
        <v>2</v>
      </c>
      <c r="S59" s="16" t="s">
        <v>49</v>
      </c>
      <c r="T59" s="17">
        <v>1</v>
      </c>
      <c r="U59" s="18" t="str">
        <f>IF(R59="","",P59)</f>
        <v>ATHLETIC 23</v>
      </c>
      <c r="V59" s="18" t="str">
        <f>IF(T59="","",Q59)</f>
        <v>BATIGOL</v>
      </c>
      <c r="W59" s="18" t="str">
        <f>IF($R59&gt;$T59,$P59,"")</f>
        <v>ATHLETIC 23</v>
      </c>
      <c r="X59" s="18" t="str">
        <f>IF($R59&lt;$T59,$Q59,"")</f>
        <v/>
      </c>
      <c r="Y59" s="18" t="str">
        <f t="shared" si="26"/>
        <v/>
      </c>
      <c r="Z59" s="18" t="str">
        <f t="shared" si="27"/>
        <v/>
      </c>
      <c r="AA59" s="18" t="str">
        <f>IF($R59&lt;$T59,$P59,"")</f>
        <v/>
      </c>
      <c r="AB59" s="18" t="str">
        <f>IF($R59&gt;$T59,$Q59,"")</f>
        <v>BATIGOL</v>
      </c>
    </row>
    <row r="60" spans="1:28" x14ac:dyDescent="0.15">
      <c r="B60" s="14" t="str">
        <f>SQUADRE!A3</f>
        <v>IL PALAZZO</v>
      </c>
      <c r="C60" s="14" t="str">
        <f>SQUADRE!A8</f>
        <v>F.C.TIZIO</v>
      </c>
      <c r="D60" s="15">
        <v>0</v>
      </c>
      <c r="E60" s="16" t="s">
        <v>49</v>
      </c>
      <c r="F60" s="17">
        <v>4</v>
      </c>
      <c r="G60" s="18" t="str">
        <f>IF(D60="","",B60)</f>
        <v>IL PALAZZO</v>
      </c>
      <c r="H60" s="18" t="str">
        <f>IF(F60="","",C60)</f>
        <v>F.C.TIZIO</v>
      </c>
      <c r="I60" s="18" t="str">
        <f>IF($D60&gt;$F60,$B60,"")</f>
        <v/>
      </c>
      <c r="J60" s="18" t="str">
        <f>IF($D60&lt;$F60,$C60,"")</f>
        <v>F.C.TIZIO</v>
      </c>
      <c r="K60" s="18" t="str">
        <f t="shared" si="24"/>
        <v/>
      </c>
      <c r="L60" s="18" t="str">
        <f t="shared" si="25"/>
        <v/>
      </c>
      <c r="M60" s="18" t="str">
        <f>IF($D60&lt;$F60,$B60,"")</f>
        <v>IL PALAZZO</v>
      </c>
      <c r="N60" s="18" t="str">
        <f>IF($D60&gt;$F60,$C60,"")</f>
        <v/>
      </c>
      <c r="P60" s="19" t="str">
        <f>SQUADRE!A8</f>
        <v>F.C.TIZIO</v>
      </c>
      <c r="Q60" s="19" t="str">
        <f>SQUADRE!A3</f>
        <v>IL PALAZZO</v>
      </c>
      <c r="R60" s="15">
        <v>0</v>
      </c>
      <c r="S60" s="16" t="s">
        <v>49</v>
      </c>
      <c r="T60" s="17">
        <v>1</v>
      </c>
      <c r="U60" s="18" t="str">
        <f>IF(R60="","",P60)</f>
        <v>F.C.TIZIO</v>
      </c>
      <c r="V60" s="18" t="str">
        <f>IF(T60="","",Q60)</f>
        <v>IL PALAZZO</v>
      </c>
      <c r="W60" s="18" t="str">
        <f>IF($R60&gt;$T60,$P60,"")</f>
        <v/>
      </c>
      <c r="X60" s="18" t="str">
        <f>IF($R60&lt;$T60,$Q60,"")</f>
        <v>IL PALAZZO</v>
      </c>
      <c r="Y60" s="18" t="str">
        <f t="shared" si="26"/>
        <v/>
      </c>
      <c r="Z60" s="18" t="str">
        <f t="shared" si="27"/>
        <v/>
      </c>
      <c r="AA60" s="18" t="str">
        <f>IF($R60&lt;$T60,$P60,"")</f>
        <v>F.C.TIZIO</v>
      </c>
      <c r="AB60" s="18" t="str">
        <f>IF($R60&gt;$T60,$Q60,"")</f>
        <v/>
      </c>
    </row>
    <row r="61" spans="1:28" x14ac:dyDescent="0.15">
      <c r="B61" s="14" t="str">
        <f>SQUADRE!A4</f>
        <v>SBROOF OTF</v>
      </c>
      <c r="C61" s="14" t="str">
        <f>SQUADRE!A6</f>
        <v>A.C.SPEZIA</v>
      </c>
      <c r="D61" s="15">
        <v>0</v>
      </c>
      <c r="E61" s="16" t="s">
        <v>49</v>
      </c>
      <c r="F61" s="17">
        <v>1</v>
      </c>
      <c r="G61" s="18" t="str">
        <f>IF(D61="","",B61)</f>
        <v>SBROOF OTF</v>
      </c>
      <c r="H61" s="18" t="str">
        <f>IF(F61="","",C61)</f>
        <v>A.C.SPEZIA</v>
      </c>
      <c r="I61" s="18" t="str">
        <f>IF($D61&gt;$F61,$B61,"")</f>
        <v/>
      </c>
      <c r="J61" s="18" t="str">
        <f>IF($D61&lt;$F61,$C61,"")</f>
        <v>A.C.SPEZIA</v>
      </c>
      <c r="K61" s="18" t="str">
        <f t="shared" si="24"/>
        <v/>
      </c>
      <c r="L61" s="18" t="str">
        <f t="shared" si="25"/>
        <v/>
      </c>
      <c r="M61" s="18" t="str">
        <f>IF($D61&lt;$F61,$B61,"")</f>
        <v>SBROOF OTF</v>
      </c>
      <c r="N61" s="18" t="str">
        <f>IF($D61&gt;$F61,$C61,"")</f>
        <v/>
      </c>
      <c r="P61" s="19" t="str">
        <f>SQUADRE!A6</f>
        <v>A.C.SPEZIA</v>
      </c>
      <c r="Q61" s="19" t="str">
        <f>SQUADRE!A4</f>
        <v>SBROOF OTF</v>
      </c>
      <c r="R61" s="15">
        <v>1</v>
      </c>
      <c r="S61" s="16" t="s">
        <v>49</v>
      </c>
      <c r="T61" s="17">
        <v>1</v>
      </c>
      <c r="U61" s="18" t="str">
        <f>IF(R61="","",P61)</f>
        <v>A.C.SPEZIA</v>
      </c>
      <c r="V61" s="18" t="str">
        <f>IF(T61="","",Q61)</f>
        <v>SBROOF OTF</v>
      </c>
      <c r="W61" s="18" t="str">
        <f>IF($R61&gt;$T61,$P61,"")</f>
        <v/>
      </c>
      <c r="X61" s="18" t="str">
        <f>IF($R61&lt;$T61,$Q61,"")</f>
        <v/>
      </c>
      <c r="Y61" s="18" t="str">
        <f t="shared" si="26"/>
        <v>A.C.SPEZIA</v>
      </c>
      <c r="Z61" s="18" t="str">
        <f t="shared" si="27"/>
        <v>SBROOF OTF</v>
      </c>
      <c r="AA61" s="18" t="str">
        <f>IF($R61&lt;$T61,$P61,"")</f>
        <v/>
      </c>
      <c r="AB61" s="18" t="str">
        <f>IF($R61&gt;$T61,$Q61,"")</f>
        <v/>
      </c>
    </row>
    <row r="63" spans="1:28" x14ac:dyDescent="0.15">
      <c r="B63" s="3" t="s">
        <v>14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P63" s="3" t="s">
        <v>23</v>
      </c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x14ac:dyDescent="0.15">
      <c r="B64" s="12"/>
      <c r="C64" s="13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P64" s="12"/>
      <c r="Q64" s="13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</row>
    <row r="65" spans="2:28" x14ac:dyDescent="0.15">
      <c r="B65" s="14" t="str">
        <f>SQUADRE!A7</f>
        <v>DTF</v>
      </c>
      <c r="C65" s="14" t="str">
        <f>SQUADRE!A2</f>
        <v>POISONS</v>
      </c>
      <c r="D65" s="15">
        <v>1</v>
      </c>
      <c r="E65" s="16" t="s">
        <v>49</v>
      </c>
      <c r="F65" s="17">
        <v>0</v>
      </c>
      <c r="G65" s="18" t="str">
        <f>IF(D65="","",B65)</f>
        <v>DTF</v>
      </c>
      <c r="H65" s="18" t="str">
        <f>IF(F65="","",C65)</f>
        <v>POISONS</v>
      </c>
      <c r="I65" s="18" t="str">
        <f>IF($D65&gt;$F65,$B65,"")</f>
        <v>DTF</v>
      </c>
      <c r="J65" s="18" t="str">
        <f>IF($D65&lt;$F65,$C65,"")</f>
        <v/>
      </c>
      <c r="K65" s="18" t="str">
        <f>IF($D65="","",IF($D65=$F65,$B65,""))</f>
        <v/>
      </c>
      <c r="L65" s="18" t="str">
        <f>IF($F65="","",IF($D65=$F65,$C65,""))</f>
        <v/>
      </c>
      <c r="M65" s="18" t="str">
        <f>IF($D65&lt;$F65,$B65,"")</f>
        <v/>
      </c>
      <c r="N65" s="18" t="str">
        <f>IF($D65&gt;$F65,$C65,"")</f>
        <v>POISONS</v>
      </c>
      <c r="P65" s="19" t="str">
        <f>SQUADRE!A2</f>
        <v>POISONS</v>
      </c>
      <c r="Q65" s="19" t="str">
        <f>SQUADRE!A7</f>
        <v>DTF</v>
      </c>
      <c r="R65" s="15">
        <v>0</v>
      </c>
      <c r="S65" s="16" t="s">
        <v>49</v>
      </c>
      <c r="T65" s="17">
        <v>2</v>
      </c>
      <c r="U65" s="18" t="str">
        <f>IF(R65="","",P65)</f>
        <v>POISONS</v>
      </c>
      <c r="V65" s="18" t="str">
        <f>IF(T65="","",Q65)</f>
        <v>DTF</v>
      </c>
      <c r="W65" s="18" t="str">
        <f>IF($R65="","",IF($R65=$T65,"",IF($R65&gt;$T65,$P65,"")))</f>
        <v/>
      </c>
      <c r="X65" s="18" t="str">
        <f>IF($R65="","",IF($R65=$T65,"",IF($R65&lt;$T65,$Q65,"")))</f>
        <v>DTF</v>
      </c>
      <c r="Y65" s="18" t="str">
        <f>IF($R65="","",IF($R65=$T65,$P65,""))</f>
        <v/>
      </c>
      <c r="Z65" s="18" t="str">
        <f>IF($T65="","",IF($R65=$T65,$Q65,""))</f>
        <v/>
      </c>
      <c r="AA65" s="18" t="str">
        <f>IF($R65="","",IF($R65=$T65,"",IF($R65&lt;$T65,$P65,"")))</f>
        <v>POISONS</v>
      </c>
      <c r="AB65" s="18" t="str">
        <f>IF($T65="","",IF($R65=$T65,"",IF($R65&gt;$T65,$Q65,"")))</f>
        <v/>
      </c>
    </row>
    <row r="66" spans="2:28" x14ac:dyDescent="0.15">
      <c r="B66" s="14" t="str">
        <f>SQUADRE!A9</f>
        <v>MIDDLESBROOF</v>
      </c>
      <c r="C66" s="14" t="str">
        <f>SQUADRE!A5</f>
        <v>BATIGOL</v>
      </c>
      <c r="D66" s="15">
        <v>2</v>
      </c>
      <c r="E66" s="16" t="s">
        <v>49</v>
      </c>
      <c r="F66" s="17">
        <v>0</v>
      </c>
      <c r="G66" s="18" t="str">
        <f>IF(D66="","",B66)</f>
        <v>MIDDLESBROOF</v>
      </c>
      <c r="H66" s="18" t="str">
        <f>IF(F66="","",C66)</f>
        <v>BATIGOL</v>
      </c>
      <c r="I66" s="18" t="str">
        <f>IF($D66&gt;$F66,$B66,"")</f>
        <v>MIDDLESBROOF</v>
      </c>
      <c r="J66" s="18" t="str">
        <f>IF($D66&lt;$F66,$C66,"")</f>
        <v/>
      </c>
      <c r="K66" s="18" t="str">
        <f t="shared" ref="K66:K69" si="28">IF($D66="","",IF($D66=$F66,$B66,""))</f>
        <v/>
      </c>
      <c r="L66" s="18" t="str">
        <f t="shared" ref="L66:L69" si="29">IF($F66="","",IF($D66=$F66,$C66,""))</f>
        <v/>
      </c>
      <c r="M66" s="18" t="str">
        <f>IF($D66&lt;$F66,$B66,"")</f>
        <v/>
      </c>
      <c r="N66" s="18" t="str">
        <f>IF($D66&gt;$F66,$C66,"")</f>
        <v>BATIGOL</v>
      </c>
      <c r="P66" s="19" t="str">
        <f>SQUADRE!A5</f>
        <v>BATIGOL</v>
      </c>
      <c r="Q66" s="19" t="str">
        <f>SQUADRE!A9</f>
        <v>MIDDLESBROOF</v>
      </c>
      <c r="R66" s="15">
        <v>1</v>
      </c>
      <c r="S66" s="16" t="s">
        <v>49</v>
      </c>
      <c r="T66" s="17">
        <v>1</v>
      </c>
      <c r="U66" s="18" t="str">
        <f>IF(R66="","",P66)</f>
        <v>BATIGOL</v>
      </c>
      <c r="V66" s="18" t="str">
        <f>IF(T66="","",Q66)</f>
        <v>MIDDLESBROOF</v>
      </c>
      <c r="W66" s="18" t="str">
        <f>IF($R66="","",IF($R66=$T66,"",IF($R66&gt;$T66,$P66,"")))</f>
        <v/>
      </c>
      <c r="X66" s="18" t="str">
        <f t="shared" ref="X66:X69" si="30">IF($R66="","",IF($R66=$T66,"",IF($R66&lt;$T66,$Q66,"")))</f>
        <v/>
      </c>
      <c r="Y66" s="18" t="str">
        <f t="shared" ref="Y66:Y69" si="31">IF($R66="","",IF($R66=$T66,$P66,""))</f>
        <v>BATIGOL</v>
      </c>
      <c r="Z66" s="18" t="str">
        <f t="shared" ref="Z66:Z69" si="32">IF($T66="","",IF($R66=$T66,$Q66,""))</f>
        <v>MIDDLESBROOF</v>
      </c>
      <c r="AA66" s="18" t="str">
        <f>IF($R66="","",IF($R66=$T66,"",IF($R66&lt;$T66,$P66,"")))</f>
        <v/>
      </c>
      <c r="AB66" s="18" t="str">
        <f>IF($T66="","",IF($R66=$T66,"",IF($R66&gt;$T66,$Q66,"")))</f>
        <v/>
      </c>
    </row>
    <row r="67" spans="2:28" x14ac:dyDescent="0.15">
      <c r="B67" s="14" t="str">
        <f>SQUADRE!A11</f>
        <v>IRISH</v>
      </c>
      <c r="C67" s="14" t="str">
        <f>SQUADRE!A3</f>
        <v>IL PALAZZO</v>
      </c>
      <c r="D67" s="15">
        <v>1</v>
      </c>
      <c r="E67" s="16" t="s">
        <v>49</v>
      </c>
      <c r="F67" s="17">
        <v>0</v>
      </c>
      <c r="G67" s="18" t="str">
        <f>IF(D67="","",B67)</f>
        <v>IRISH</v>
      </c>
      <c r="H67" s="18" t="str">
        <f>IF(F67="","",C67)</f>
        <v>IL PALAZZO</v>
      </c>
      <c r="I67" s="18" t="str">
        <f>IF($D67&gt;$F67,$B67,"")</f>
        <v>IRISH</v>
      </c>
      <c r="J67" s="18" t="str">
        <f>IF($D67&lt;$F67,$C67,"")</f>
        <v/>
      </c>
      <c r="K67" s="18" t="str">
        <f t="shared" si="28"/>
        <v/>
      </c>
      <c r="L67" s="18" t="str">
        <f t="shared" si="29"/>
        <v/>
      </c>
      <c r="M67" s="18" t="str">
        <f>IF($D67&lt;$F67,$B67,"")</f>
        <v/>
      </c>
      <c r="N67" s="18" t="str">
        <f>IF($D67&gt;$F67,$C67,"")</f>
        <v>IL PALAZZO</v>
      </c>
      <c r="P67" s="19" t="str">
        <f>SQUADRE!A3</f>
        <v>IL PALAZZO</v>
      </c>
      <c r="Q67" s="19" t="str">
        <f>SQUADRE!A11</f>
        <v>IRISH</v>
      </c>
      <c r="R67" s="15">
        <v>1</v>
      </c>
      <c r="S67" s="16" t="s">
        <v>49</v>
      </c>
      <c r="T67" s="17">
        <v>1</v>
      </c>
      <c r="U67" s="18" t="str">
        <f>IF(R67="","",P67)</f>
        <v>IL PALAZZO</v>
      </c>
      <c r="V67" s="18" t="str">
        <f>IF(T67="","",Q67)</f>
        <v>IRISH</v>
      </c>
      <c r="W67" s="18" t="str">
        <f>IF($R67="","",IF($R67=$T67,"",IF($R67&gt;$T67,$P67,"")))</f>
        <v/>
      </c>
      <c r="X67" s="18" t="str">
        <f t="shared" si="30"/>
        <v/>
      </c>
      <c r="Y67" s="18" t="str">
        <f t="shared" si="31"/>
        <v>IL PALAZZO</v>
      </c>
      <c r="Z67" s="18" t="str">
        <f t="shared" si="32"/>
        <v>IRISH</v>
      </c>
      <c r="AA67" s="18" t="str">
        <f>IF($R67="","",IF($R67=$T67,"",IF($R67&lt;$T67,$P67,"")))</f>
        <v/>
      </c>
      <c r="AB67" s="18" t="str">
        <f>IF($T67="","",IF($R67=$T67,"",IF($R67&gt;$T67,$Q67,"")))</f>
        <v/>
      </c>
    </row>
    <row r="68" spans="2:28" x14ac:dyDescent="0.15">
      <c r="B68" s="14" t="str">
        <f>SQUADRE!A10</f>
        <v>ATHLETIC 23</v>
      </c>
      <c r="C68" s="14" t="str">
        <f>SQUADRE!A4</f>
        <v>SBROOF OTF</v>
      </c>
      <c r="D68" s="15">
        <v>1</v>
      </c>
      <c r="E68" s="16" t="s">
        <v>49</v>
      </c>
      <c r="F68" s="17">
        <v>1</v>
      </c>
      <c r="G68" s="18" t="str">
        <f>IF(D68="","",B68)</f>
        <v>ATHLETIC 23</v>
      </c>
      <c r="H68" s="18" t="str">
        <f>IF(F68="","",C68)</f>
        <v>SBROOF OTF</v>
      </c>
      <c r="I68" s="18" t="str">
        <f>IF($D68&gt;$F68,$B68,"")</f>
        <v/>
      </c>
      <c r="J68" s="18" t="str">
        <f>IF($D68&lt;$F68,$C68,"")</f>
        <v/>
      </c>
      <c r="K68" s="18" t="str">
        <f t="shared" si="28"/>
        <v>ATHLETIC 23</v>
      </c>
      <c r="L68" s="18" t="str">
        <f t="shared" si="29"/>
        <v>SBROOF OTF</v>
      </c>
      <c r="M68" s="18" t="str">
        <f>IF($D68&lt;$F68,$B68,"")</f>
        <v/>
      </c>
      <c r="N68" s="18" t="str">
        <f>IF($D68&gt;$F68,$C68,"")</f>
        <v/>
      </c>
      <c r="P68" s="19" t="str">
        <f>SQUADRE!A4</f>
        <v>SBROOF OTF</v>
      </c>
      <c r="Q68" s="19" t="str">
        <f>SQUADRE!A10</f>
        <v>ATHLETIC 23</v>
      </c>
      <c r="R68" s="15">
        <v>1</v>
      </c>
      <c r="S68" s="16" t="s">
        <v>49</v>
      </c>
      <c r="T68" s="17">
        <v>1</v>
      </c>
      <c r="U68" s="18" t="str">
        <f>IF(R68="","",P68)</f>
        <v>SBROOF OTF</v>
      </c>
      <c r="V68" s="18" t="str">
        <f>IF(T68="","",Q68)</f>
        <v>ATHLETIC 23</v>
      </c>
      <c r="W68" s="18" t="str">
        <f>IF($R68="","",IF($R68=$T68,"",IF($R68&gt;$T68,$P68,"")))</f>
        <v/>
      </c>
      <c r="X68" s="18" t="str">
        <f t="shared" si="30"/>
        <v/>
      </c>
      <c r="Y68" s="18" t="str">
        <f t="shared" si="31"/>
        <v>SBROOF OTF</v>
      </c>
      <c r="Z68" s="18" t="str">
        <f t="shared" si="32"/>
        <v>ATHLETIC 23</v>
      </c>
      <c r="AA68" s="18" t="str">
        <f>IF($R68="","",IF($R68=$T68,"",IF($R68&lt;$T68,$P68,"")))</f>
        <v/>
      </c>
      <c r="AB68" s="18" t="str">
        <f>IF($T68="","",IF($R68=$T68,"",IF($R68&gt;$T68,$Q68,"")))</f>
        <v/>
      </c>
    </row>
    <row r="69" spans="2:28" x14ac:dyDescent="0.15">
      <c r="B69" s="14" t="str">
        <f>SQUADRE!A8</f>
        <v>F.C.TIZIO</v>
      </c>
      <c r="C69" s="14" t="str">
        <f>SQUADRE!A6</f>
        <v>A.C.SPEZIA</v>
      </c>
      <c r="D69" s="15">
        <v>1</v>
      </c>
      <c r="E69" s="16" t="s">
        <v>49</v>
      </c>
      <c r="F69" s="17">
        <v>2</v>
      </c>
      <c r="G69" s="18" t="str">
        <f>IF(D69="","",B69)</f>
        <v>F.C.TIZIO</v>
      </c>
      <c r="H69" s="18" t="str">
        <f>IF(F69="","",C69)</f>
        <v>A.C.SPEZIA</v>
      </c>
      <c r="I69" s="18" t="str">
        <f>IF($D69&gt;$F69,$B69,"")</f>
        <v/>
      </c>
      <c r="J69" s="18" t="str">
        <f>IF($D69&lt;$F69,$C69,"")</f>
        <v>A.C.SPEZIA</v>
      </c>
      <c r="K69" s="18" t="str">
        <f t="shared" si="28"/>
        <v/>
      </c>
      <c r="L69" s="18" t="str">
        <f t="shared" si="29"/>
        <v/>
      </c>
      <c r="M69" s="18" t="str">
        <f>IF($D69&lt;$F69,$B69,"")</f>
        <v>F.C.TIZIO</v>
      </c>
      <c r="N69" s="18" t="str">
        <f>IF($D69&gt;$F69,$C69,"")</f>
        <v/>
      </c>
      <c r="P69" s="19" t="str">
        <f>SQUADRE!A6</f>
        <v>A.C.SPEZIA</v>
      </c>
      <c r="Q69" s="19" t="str">
        <f>SQUADRE!A8</f>
        <v>F.C.TIZIO</v>
      </c>
      <c r="R69" s="15">
        <v>3</v>
      </c>
      <c r="S69" s="16" t="s">
        <v>49</v>
      </c>
      <c r="T69" s="17">
        <v>1</v>
      </c>
      <c r="U69" s="18" t="str">
        <f>IF(R69="","",P69)</f>
        <v>A.C.SPEZIA</v>
      </c>
      <c r="V69" s="18" t="str">
        <f>IF(T69="","",Q69)</f>
        <v>F.C.TIZIO</v>
      </c>
      <c r="W69" s="18" t="str">
        <f>IF($R69="","",IF($R69=$T69,"",IF($R69&gt;$T69,$P69,"")))</f>
        <v>A.C.SPEZIA</v>
      </c>
      <c r="X69" s="18" t="str">
        <f t="shared" si="30"/>
        <v/>
      </c>
      <c r="Y69" s="18" t="str">
        <f t="shared" si="31"/>
        <v/>
      </c>
      <c r="Z69" s="18" t="str">
        <f t="shared" si="32"/>
        <v/>
      </c>
      <c r="AA69" s="18" t="str">
        <f>IF($R69="","",IF($R69=$T69,"",IF($R69&lt;$T69,$P69,"")))</f>
        <v/>
      </c>
      <c r="AB69" s="18" t="str">
        <f>IF($T69="","",IF($R69=$T69,"",IF($R69&gt;$T69,$Q69,"")))</f>
        <v>F.C.TIZIO</v>
      </c>
    </row>
    <row r="71" spans="2:28" x14ac:dyDescent="0.15">
      <c r="B71" s="3" t="s">
        <v>15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P71" s="3" t="s">
        <v>24</v>
      </c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2:28" x14ac:dyDescent="0.15">
      <c r="B72" s="12"/>
      <c r="C72" s="13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P72" s="12"/>
      <c r="Q72" s="13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</row>
    <row r="73" spans="2:28" x14ac:dyDescent="0.15">
      <c r="B73" s="14" t="str">
        <f>SQUADRE!A2</f>
        <v>POISONS</v>
      </c>
      <c r="C73" s="14" t="str">
        <f>SQUADRE!A5</f>
        <v>BATIGOL</v>
      </c>
      <c r="D73" s="15">
        <v>0</v>
      </c>
      <c r="E73" s="16" t="s">
        <v>49</v>
      </c>
      <c r="F73" s="17">
        <v>1</v>
      </c>
      <c r="G73" s="18" t="str">
        <f>IF(D73="","",B73)</f>
        <v>POISONS</v>
      </c>
      <c r="H73" s="18" t="str">
        <f>IF(F73="","",C73)</f>
        <v>BATIGOL</v>
      </c>
      <c r="I73" s="18" t="str">
        <f>IF($D73&gt;$F73,$B73,"")</f>
        <v/>
      </c>
      <c r="J73" s="18" t="str">
        <f>IF($D73&lt;$F73,$C73,"")</f>
        <v>BATIGOL</v>
      </c>
      <c r="K73" s="18" t="str">
        <f>IF($D73="","",IF($D73=$F73,$B73,""))</f>
        <v/>
      </c>
      <c r="L73" s="18" t="str">
        <f>IF($F73="","",IF($D73=$F73,$C73,""))</f>
        <v/>
      </c>
      <c r="M73" s="18" t="str">
        <f>IF($D73&lt;$F73,$B73,"")</f>
        <v>POISONS</v>
      </c>
      <c r="N73" s="18" t="str">
        <f>IF($D73&gt;$F73,$C73,"")</f>
        <v/>
      </c>
      <c r="P73" s="19" t="str">
        <f>SQUADRE!A5</f>
        <v>BATIGOL</v>
      </c>
      <c r="Q73" s="19" t="str">
        <f>SQUADRE!A2</f>
        <v>POISONS</v>
      </c>
      <c r="R73" s="15">
        <v>2</v>
      </c>
      <c r="S73" s="16" t="s">
        <v>49</v>
      </c>
      <c r="T73" s="17">
        <v>2</v>
      </c>
      <c r="U73" s="18" t="str">
        <f>IF(R73="","",P73)</f>
        <v>BATIGOL</v>
      </c>
      <c r="V73" s="18" t="str">
        <f>IF(T73="","",Q73)</f>
        <v>POISONS</v>
      </c>
      <c r="W73" s="18" t="str">
        <f>IF($R73="","",IF($R73=$T73,"",IF($R73&gt;$T73,$P73,"")))</f>
        <v/>
      </c>
      <c r="X73" s="18" t="str">
        <f>IF($R73="","",IF($R73=$T73,"",IF($R73&lt;$T73,$Q73,"")))</f>
        <v/>
      </c>
      <c r="Y73" s="18" t="str">
        <f>IF($R73="","",IF($R73=$T73,$P73,""))</f>
        <v>BATIGOL</v>
      </c>
      <c r="Z73" s="18" t="str">
        <f>IF($T73="","",IF($R73=$T73,$Q73,""))</f>
        <v>POISONS</v>
      </c>
      <c r="AA73" s="18" t="str">
        <f>IF($R73="","",IF($R73=$T73,"",IF($R73&lt;$T73,$P73,"")))</f>
        <v/>
      </c>
      <c r="AB73" s="18" t="str">
        <f>IF($T73="","",IF($R73=$T73,"",IF($R73&gt;$T73,$Q73,"")))</f>
        <v/>
      </c>
    </row>
    <row r="74" spans="2:28" x14ac:dyDescent="0.15">
      <c r="B74" s="14" t="str">
        <f>SQUADRE!A3</f>
        <v>IL PALAZZO</v>
      </c>
      <c r="C74" s="14" t="str">
        <f>SQUADRE!A7</f>
        <v>DTF</v>
      </c>
      <c r="D74" s="15">
        <v>2</v>
      </c>
      <c r="E74" s="16" t="s">
        <v>49</v>
      </c>
      <c r="F74" s="17">
        <v>1</v>
      </c>
      <c r="G74" s="18" t="str">
        <f>IF(D74="","",B74)</f>
        <v>IL PALAZZO</v>
      </c>
      <c r="H74" s="18" t="str">
        <f>IF(F74="","",C74)</f>
        <v>DTF</v>
      </c>
      <c r="I74" s="18" t="str">
        <f>IF($D74&gt;$F74,$B74,"")</f>
        <v>IL PALAZZO</v>
      </c>
      <c r="J74" s="18" t="str">
        <f>IF($D74&lt;$F74,$C74,"")</f>
        <v/>
      </c>
      <c r="K74" s="18" t="str">
        <f t="shared" ref="K74:K77" si="33">IF($D74="","",IF($D74=$F74,$B74,""))</f>
        <v/>
      </c>
      <c r="L74" s="18" t="str">
        <f t="shared" ref="L74:L77" si="34">IF($F74="","",IF($D74=$F74,$C74,""))</f>
        <v/>
      </c>
      <c r="M74" s="18" t="str">
        <f>IF($D74&lt;$F74,$B74,"")</f>
        <v/>
      </c>
      <c r="N74" s="18" t="str">
        <f>IF($D74&gt;$F74,$C74,"")</f>
        <v>DTF</v>
      </c>
      <c r="P74" s="19" t="str">
        <f>SQUADRE!A7</f>
        <v>DTF</v>
      </c>
      <c r="Q74" s="19" t="str">
        <f>SQUADRE!A3</f>
        <v>IL PALAZZO</v>
      </c>
      <c r="R74" s="15">
        <v>4</v>
      </c>
      <c r="S74" s="16" t="s">
        <v>49</v>
      </c>
      <c r="T74" s="17">
        <v>4</v>
      </c>
      <c r="U74" s="18" t="str">
        <f>IF(R74="","",P74)</f>
        <v>DTF</v>
      </c>
      <c r="V74" s="18" t="str">
        <f>IF(T74="","",Q74)</f>
        <v>IL PALAZZO</v>
      </c>
      <c r="W74" s="18" t="str">
        <f>IF($R74="","",IF($R74=$T74,"",IF($R74&gt;$T74,$P74,"")))</f>
        <v/>
      </c>
      <c r="X74" s="18" t="str">
        <f t="shared" ref="X74:X77" si="35">IF($R74="","",IF($R74=$T74,"",IF($R74&lt;$T74,$Q74,"")))</f>
        <v/>
      </c>
      <c r="Y74" s="18" t="str">
        <f t="shared" ref="Y74:Y77" si="36">IF($R74="","",IF($R74=$T74,$P74,""))</f>
        <v>DTF</v>
      </c>
      <c r="Z74" s="18" t="str">
        <f t="shared" ref="Z74:Z77" si="37">IF($T74="","",IF($R74=$T74,$Q74,""))</f>
        <v>IL PALAZZO</v>
      </c>
      <c r="AA74" s="18" t="str">
        <f>IF($R74="","",IF($R74=$T74,"",IF($R74&lt;$T74,$P74,"")))</f>
        <v/>
      </c>
      <c r="AB74" s="18" t="str">
        <f>IF($T74="","",IF($R74=$T74,"",IF($R74&gt;$T74,$Q74,"")))</f>
        <v/>
      </c>
    </row>
    <row r="75" spans="2:28" x14ac:dyDescent="0.15">
      <c r="B75" s="14" t="str">
        <f>SQUADRE!A4</f>
        <v>SBROOF OTF</v>
      </c>
      <c r="C75" s="14" t="str">
        <f>SQUADRE!A9</f>
        <v>MIDDLESBROOF</v>
      </c>
      <c r="D75" s="15">
        <v>0</v>
      </c>
      <c r="E75" s="16" t="s">
        <v>49</v>
      </c>
      <c r="F75" s="17">
        <v>1</v>
      </c>
      <c r="G75" s="18" t="str">
        <f>IF(D75="","",B75)</f>
        <v>SBROOF OTF</v>
      </c>
      <c r="H75" s="18" t="str">
        <f>IF(F75="","",C75)</f>
        <v>MIDDLESBROOF</v>
      </c>
      <c r="I75" s="18" t="str">
        <f>IF($D75&gt;$F75,$B75,"")</f>
        <v/>
      </c>
      <c r="J75" s="18" t="str">
        <f>IF($D75&lt;$F75,$C75,"")</f>
        <v>MIDDLESBROOF</v>
      </c>
      <c r="K75" s="18" t="str">
        <f t="shared" si="33"/>
        <v/>
      </c>
      <c r="L75" s="18" t="str">
        <f t="shared" si="34"/>
        <v/>
      </c>
      <c r="M75" s="18" t="str">
        <f>IF($D75&lt;$F75,$B75,"")</f>
        <v>SBROOF OTF</v>
      </c>
      <c r="N75" s="18" t="str">
        <f>IF($D75&gt;$F75,$C75,"")</f>
        <v/>
      </c>
      <c r="P75" s="19" t="str">
        <f>SQUADRE!A9</f>
        <v>MIDDLESBROOF</v>
      </c>
      <c r="Q75" s="19" t="str">
        <f>SQUADRE!A4</f>
        <v>SBROOF OTF</v>
      </c>
      <c r="R75" s="15">
        <v>1</v>
      </c>
      <c r="S75" s="16" t="s">
        <v>49</v>
      </c>
      <c r="T75" s="17">
        <v>1</v>
      </c>
      <c r="U75" s="18" t="str">
        <f>IF(R75="","",P75)</f>
        <v>MIDDLESBROOF</v>
      </c>
      <c r="V75" s="18" t="str">
        <f>IF(T75="","",Q75)</f>
        <v>SBROOF OTF</v>
      </c>
      <c r="W75" s="18" t="str">
        <f>IF($R75="","",IF($R75=$T75,"",IF($R75&gt;$T75,$P75,"")))</f>
        <v/>
      </c>
      <c r="X75" s="18" t="str">
        <f t="shared" si="35"/>
        <v/>
      </c>
      <c r="Y75" s="18" t="str">
        <f t="shared" si="36"/>
        <v>MIDDLESBROOF</v>
      </c>
      <c r="Z75" s="18" t="str">
        <f t="shared" si="37"/>
        <v>SBROOF OTF</v>
      </c>
      <c r="AA75" s="18" t="str">
        <f>IF($R75="","",IF($R75=$T75,"",IF($R75&lt;$T75,$P75,"")))</f>
        <v/>
      </c>
      <c r="AB75" s="18" t="str">
        <f>IF($T75="","",IF($R75=$T75,"",IF($R75&gt;$T75,$Q75,"")))</f>
        <v/>
      </c>
    </row>
    <row r="76" spans="2:28" x14ac:dyDescent="0.15">
      <c r="B76" s="14" t="str">
        <f>SQUADRE!A6</f>
        <v>A.C.SPEZIA</v>
      </c>
      <c r="C76" s="14" t="str">
        <f>SQUADRE!A11</f>
        <v>IRISH</v>
      </c>
      <c r="D76" s="15">
        <v>2</v>
      </c>
      <c r="E76" s="16" t="s">
        <v>49</v>
      </c>
      <c r="F76" s="17">
        <v>1</v>
      </c>
      <c r="G76" s="18" t="str">
        <f>IF(D76="","",B76)</f>
        <v>A.C.SPEZIA</v>
      </c>
      <c r="H76" s="18" t="str">
        <f>IF(F76="","",C76)</f>
        <v>IRISH</v>
      </c>
      <c r="I76" s="18" t="str">
        <f>IF($D76&gt;$F76,$B76,"")</f>
        <v>A.C.SPEZIA</v>
      </c>
      <c r="J76" s="18" t="str">
        <f>IF($D76&lt;$F76,$C76,"")</f>
        <v/>
      </c>
      <c r="K76" s="18" t="str">
        <f t="shared" si="33"/>
        <v/>
      </c>
      <c r="L76" s="18" t="str">
        <f t="shared" si="34"/>
        <v/>
      </c>
      <c r="M76" s="18" t="str">
        <f>IF($D76&lt;$F76,$B76,"")</f>
        <v/>
      </c>
      <c r="N76" s="18" t="str">
        <f>IF($D76&gt;$F76,$C76,"")</f>
        <v>IRISH</v>
      </c>
      <c r="P76" s="19" t="str">
        <f>SQUADRE!A11</f>
        <v>IRISH</v>
      </c>
      <c r="Q76" s="19" t="str">
        <f>SQUADRE!A6</f>
        <v>A.C.SPEZIA</v>
      </c>
      <c r="R76" s="15">
        <v>5</v>
      </c>
      <c r="S76" s="16" t="s">
        <v>49</v>
      </c>
      <c r="T76" s="17">
        <v>2</v>
      </c>
      <c r="U76" s="18" t="str">
        <f>IF(R76="","",P76)</f>
        <v>IRISH</v>
      </c>
      <c r="V76" s="18" t="str">
        <f>IF(T76="","",Q76)</f>
        <v>A.C.SPEZIA</v>
      </c>
      <c r="W76" s="18" t="str">
        <f>IF($R76="","",IF($R76=$T76,"",IF($R76&gt;$T76,$P76,"")))</f>
        <v>IRISH</v>
      </c>
      <c r="X76" s="18" t="str">
        <f t="shared" si="35"/>
        <v/>
      </c>
      <c r="Y76" s="18" t="str">
        <f t="shared" si="36"/>
        <v/>
      </c>
      <c r="Z76" s="18" t="str">
        <f t="shared" si="37"/>
        <v/>
      </c>
      <c r="AA76" s="18" t="str">
        <f>IF($R76="","",IF($R76=$T76,"",IF($R76&lt;$T76,$P76,"")))</f>
        <v/>
      </c>
      <c r="AB76" s="18" t="str">
        <f>IF($T76="","",IF($R76=$T76,"",IF($R76&gt;$T76,$Q76,"")))</f>
        <v>A.C.SPEZIA</v>
      </c>
    </row>
    <row r="77" spans="2:28" x14ac:dyDescent="0.15">
      <c r="B77" s="14" t="str">
        <f>SQUADRE!A8</f>
        <v>F.C.TIZIO</v>
      </c>
      <c r="C77" s="14" t="str">
        <f>SQUADRE!A10</f>
        <v>ATHLETIC 23</v>
      </c>
      <c r="D77" s="15">
        <v>1</v>
      </c>
      <c r="E77" s="16" t="s">
        <v>49</v>
      </c>
      <c r="F77" s="17">
        <v>1</v>
      </c>
      <c r="G77" s="18" t="str">
        <f>IF(D77="","",B77)</f>
        <v>F.C.TIZIO</v>
      </c>
      <c r="H77" s="18" t="str">
        <f>IF(F77="","",C77)</f>
        <v>ATHLETIC 23</v>
      </c>
      <c r="I77" s="18" t="str">
        <f>IF($D77&gt;$F77,$B77,"")</f>
        <v/>
      </c>
      <c r="J77" s="18" t="str">
        <f>IF($D77&lt;$F77,$C77,"")</f>
        <v/>
      </c>
      <c r="K77" s="18" t="str">
        <f t="shared" si="33"/>
        <v>F.C.TIZIO</v>
      </c>
      <c r="L77" s="18" t="str">
        <f t="shared" si="34"/>
        <v>ATHLETIC 23</v>
      </c>
      <c r="M77" s="18" t="str">
        <f>IF($D77&lt;$F77,$B77,"")</f>
        <v/>
      </c>
      <c r="N77" s="18" t="str">
        <f>IF($D77&gt;$F77,$C77,"")</f>
        <v/>
      </c>
      <c r="P77" s="19" t="str">
        <f>SQUADRE!A10</f>
        <v>ATHLETIC 23</v>
      </c>
      <c r="Q77" s="19" t="str">
        <f>SQUADRE!A8</f>
        <v>F.C.TIZIO</v>
      </c>
      <c r="R77" s="15">
        <v>2</v>
      </c>
      <c r="S77" s="16" t="s">
        <v>49</v>
      </c>
      <c r="T77" s="17">
        <v>1</v>
      </c>
      <c r="U77" s="18" t="str">
        <f>IF(R77="","",P77)</f>
        <v>ATHLETIC 23</v>
      </c>
      <c r="V77" s="18" t="str">
        <f>IF(T77="","",Q77)</f>
        <v>F.C.TIZIO</v>
      </c>
      <c r="W77" s="18" t="str">
        <f>IF($R77="","",IF($R77=$T77,"",IF($R77&gt;$T77,$P77,"")))</f>
        <v>ATHLETIC 23</v>
      </c>
      <c r="X77" s="18" t="str">
        <f t="shared" si="35"/>
        <v/>
      </c>
      <c r="Y77" s="18" t="str">
        <f t="shared" si="36"/>
        <v/>
      </c>
      <c r="Z77" s="18" t="str">
        <f t="shared" si="37"/>
        <v/>
      </c>
      <c r="AA77" s="18" t="str">
        <f>IF($R77="","",IF($R77=$T77,"",IF($R77&lt;$T77,$P77,"")))</f>
        <v/>
      </c>
      <c r="AB77" s="18" t="str">
        <f>IF($T77="","",IF($R77=$T77,"",IF($R77&gt;$T77,$Q77,"")))</f>
        <v>F.C.TIZIO</v>
      </c>
    </row>
    <row r="78" spans="2:28" x14ac:dyDescent="0.15">
      <c r="X78" s="10"/>
      <c r="Y78" s="10"/>
      <c r="Z78" s="10"/>
    </row>
    <row r="79" spans="2:28" x14ac:dyDescent="0.15">
      <c r="X79" s="10"/>
      <c r="Y79" s="10"/>
      <c r="Z79" s="10"/>
    </row>
    <row r="80" spans="2:28" x14ac:dyDescent="0.15">
      <c r="X80" s="10"/>
      <c r="Y80" s="10"/>
      <c r="Z80" s="10"/>
    </row>
    <row r="81" spans="24:26" x14ac:dyDescent="0.15">
      <c r="X81" s="6"/>
      <c r="Y81" s="6"/>
      <c r="Z81" s="6"/>
    </row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63733-0C59-1841-809E-71B1DC9871B0}">
  <sheetPr>
    <tabColor theme="0"/>
  </sheetPr>
  <dimension ref="B2:Y13"/>
  <sheetViews>
    <sheetView workbookViewId="0">
      <selection activeCell="B2" sqref="B2"/>
    </sheetView>
  </sheetViews>
  <sheetFormatPr baseColWidth="10" defaultColWidth="10.83203125" defaultRowHeight="13" x14ac:dyDescent="0.15"/>
  <cols>
    <col min="1" max="1" width="4.5" style="22" customWidth="1"/>
    <col min="2" max="2" width="3.5" style="22" bestFit="1" customWidth="1"/>
    <col min="3" max="3" width="19.6640625" style="22" bestFit="1" customWidth="1"/>
    <col min="4" max="4" width="11" style="22" bestFit="1" customWidth="1"/>
    <col min="5" max="5" width="5" style="22" bestFit="1" customWidth="1"/>
    <col min="6" max="7" width="5.6640625" style="22" customWidth="1"/>
    <col min="8" max="8" width="6" style="22" customWidth="1"/>
    <col min="9" max="9" width="5.33203125" style="22" customWidth="1"/>
    <col min="10" max="10" width="5.5" style="22" customWidth="1"/>
    <col min="11" max="11" width="2.83203125" style="22" customWidth="1"/>
    <col min="12" max="12" width="5.83203125" style="22" customWidth="1"/>
    <col min="13" max="14" width="5.6640625" style="22" customWidth="1"/>
    <col min="15" max="15" width="6" style="22" customWidth="1"/>
    <col min="16" max="16" width="5.33203125" style="22" customWidth="1"/>
    <col min="17" max="17" width="5.5" style="22" customWidth="1"/>
    <col min="18" max="18" width="2.6640625" style="22" customWidth="1"/>
    <col min="19" max="19" width="5.33203125" style="22" customWidth="1"/>
    <col min="20" max="21" width="5.6640625" style="22" customWidth="1"/>
    <col min="22" max="22" width="6" style="22" customWidth="1"/>
    <col min="23" max="23" width="5.33203125" style="22" customWidth="1"/>
    <col min="24" max="24" width="5.5" style="22" customWidth="1"/>
    <col min="25" max="16384" width="10.83203125" style="22"/>
  </cols>
  <sheetData>
    <row r="2" spans="2:25" s="11" customFormat="1" ht="16" x14ac:dyDescent="0.15">
      <c r="B2" s="28"/>
      <c r="C2" s="28"/>
      <c r="D2" s="28"/>
      <c r="E2" s="28" t="s">
        <v>52</v>
      </c>
      <c r="F2" s="28"/>
      <c r="G2" s="28"/>
      <c r="H2" s="28"/>
      <c r="I2" s="28"/>
      <c r="J2" s="28"/>
      <c r="K2" s="28"/>
      <c r="L2" s="28" t="s">
        <v>58</v>
      </c>
      <c r="M2" s="28"/>
      <c r="N2" s="28"/>
      <c r="O2" s="28"/>
      <c r="P2" s="28"/>
      <c r="Q2" s="28"/>
      <c r="R2" s="28"/>
      <c r="S2" s="28" t="s">
        <v>60</v>
      </c>
      <c r="T2" s="28"/>
      <c r="U2" s="28"/>
      <c r="V2" s="28"/>
      <c r="W2" s="28"/>
      <c r="X2" s="28"/>
      <c r="Y2" s="11" t="s">
        <v>61</v>
      </c>
    </row>
    <row r="3" spans="2:25" ht="16" x14ac:dyDescent="0.15">
      <c r="B3" s="29"/>
      <c r="C3" s="29" t="s">
        <v>50</v>
      </c>
      <c r="D3" s="29" t="s">
        <v>51</v>
      </c>
      <c r="E3" s="30" t="s">
        <v>59</v>
      </c>
      <c r="F3" s="30" t="s">
        <v>53</v>
      </c>
      <c r="G3" s="30" t="s">
        <v>54</v>
      </c>
      <c r="H3" s="30" t="s">
        <v>55</v>
      </c>
      <c r="I3" s="30" t="s">
        <v>56</v>
      </c>
      <c r="J3" s="30" t="s">
        <v>57</v>
      </c>
      <c r="K3" s="30"/>
      <c r="L3" s="30" t="s">
        <v>59</v>
      </c>
      <c r="M3" s="30" t="s">
        <v>53</v>
      </c>
      <c r="N3" s="30" t="s">
        <v>54</v>
      </c>
      <c r="O3" s="30" t="s">
        <v>55</v>
      </c>
      <c r="P3" s="30" t="s">
        <v>56</v>
      </c>
      <c r="Q3" s="30" t="s">
        <v>57</v>
      </c>
      <c r="R3" s="30"/>
      <c r="S3" s="30" t="s">
        <v>59</v>
      </c>
      <c r="T3" s="30" t="s">
        <v>53</v>
      </c>
      <c r="U3" s="30" t="s">
        <v>54</v>
      </c>
      <c r="V3" s="30" t="s">
        <v>55</v>
      </c>
      <c r="W3" s="30" t="s">
        <v>56</v>
      </c>
      <c r="X3" s="30" t="s">
        <v>57</v>
      </c>
    </row>
    <row r="4" spans="2:25" ht="16" x14ac:dyDescent="0.15">
      <c r="B4" s="31">
        <v>1</v>
      </c>
      <c r="C4" s="31" t="str">
        <f>SQUADRE!A7</f>
        <v>DTF</v>
      </c>
      <c r="D4" s="31">
        <f t="shared" ref="D4:D13" si="0">F4*3+G4-Y4</f>
        <v>44</v>
      </c>
      <c r="E4" s="31">
        <f t="shared" ref="E4:E13" si="1">L4+S4</f>
        <v>18</v>
      </c>
      <c r="F4" s="32">
        <f t="shared" ref="F4:F13" si="2">M4+T4</f>
        <v>14</v>
      </c>
      <c r="G4" s="32">
        <f t="shared" ref="G4:G13" si="3">N4+U4</f>
        <v>2</v>
      </c>
      <c r="H4" s="32">
        <f t="shared" ref="H4:H13" si="4">O4+V4</f>
        <v>2</v>
      </c>
      <c r="I4" s="31">
        <f t="shared" ref="I4:I13" si="5">P4+W4</f>
        <v>38</v>
      </c>
      <c r="J4" s="31">
        <f t="shared" ref="J4:J13" si="6">Q4+X4</f>
        <v>17</v>
      </c>
      <c r="K4" s="31"/>
      <c r="L4" s="32">
        <f>COUNTIF('CAMPIONATO-APERTURA'!$G$9:$G$77,C4)+COUNTIF('CAMPIONATO-APERTURA'!$U$9:$U$77,C4)</f>
        <v>9</v>
      </c>
      <c r="M4" s="32">
        <f>COUNTIF('CAMPIONATO-APERTURA'!$I$9:$I$77,C4)+COUNTIF('CAMPIONATO-APERTURA'!$W$9:$W$77,C4)</f>
        <v>7</v>
      </c>
      <c r="N4" s="32">
        <f>COUNTIF('CAMPIONATO-APERTURA'!$K$9:$K$77,C4)+COUNTIF('CAMPIONATO-APERTURA'!$Y$9:$Y$77,C4)</f>
        <v>1</v>
      </c>
      <c r="O4" s="32">
        <f>COUNTIF('CAMPIONATO-APERTURA'!$M$9:$M$77,C4)+COUNTIF('CAMPIONATO-APERTURA'!$AA$9:$AA$77,C4)</f>
        <v>1</v>
      </c>
      <c r="P4" s="32">
        <f>SUMIF('CAMPIONATO-APERTURA'!B:B,C4,'CAMPIONATO-APERTURA'!D:D)+SUMIF('CAMPIONATO-APERTURA'!P:P,C4,'CAMPIONATO-APERTURA'!R:R)</f>
        <v>18</v>
      </c>
      <c r="Q4" s="32">
        <f>SUMIF('CAMPIONATO-APERTURA'!B:B,C4,'CAMPIONATO-APERTURA'!F:F)+SUMIF('CAMPIONATO-APERTURA'!P:P,C4,'CAMPIONATO-APERTURA'!T:T)</f>
        <v>11</v>
      </c>
      <c r="R4" s="32"/>
      <c r="S4" s="32">
        <f>COUNTIF('CAMPIONATO-APERTURA'!$H$9:$H$77,C4)+COUNTIF('CAMPIONATO-APERTURA'!$V$9:$V$77,C4)</f>
        <v>9</v>
      </c>
      <c r="T4" s="32">
        <f>COUNTIF('CAMPIONATO-APERTURA'!$J$9:$J$77,C4)+COUNTIF('CAMPIONATO-APERTURA'!$X$9:$X$77,C4)</f>
        <v>7</v>
      </c>
      <c r="U4" s="32">
        <f>COUNTIF('CAMPIONATO-APERTURA'!$L$9:$L$77,C4)+COUNTIF('CAMPIONATO-APERTURA'!$Z$9:$Z$77,C4)</f>
        <v>1</v>
      </c>
      <c r="V4" s="32">
        <f>COUNTIF('CAMPIONATO-APERTURA'!$N$9:$N$77,C4)+COUNTIF('CAMPIONATO-APERTURA'!$AB$9:$AB$77,C4)</f>
        <v>1</v>
      </c>
      <c r="W4" s="31">
        <f>SUMIF('CAMPIONATO-APERTURA'!C:C,C4,'CAMPIONATO-APERTURA'!F:F)+SUMIF('CAMPIONATO-APERTURA'!Q:Q,C4,'CAMPIONATO-APERTURA'!T:T)</f>
        <v>20</v>
      </c>
      <c r="X4" s="31">
        <f>SUMIF('CAMPIONATO-APERTURA'!C:C,C4,'CAMPIONATO-APERTURA'!D:D)+SUMIF('CAMPIONATO-APERTURA'!Q:Q,C4,'CAMPIONATO-APERTURA'!R:R)</f>
        <v>6</v>
      </c>
    </row>
    <row r="5" spans="2:25" ht="16" x14ac:dyDescent="0.15">
      <c r="B5" s="31">
        <v>2</v>
      </c>
      <c r="C5" s="31" t="str">
        <f>SQUADRE!A9</f>
        <v>MIDDLESBROOF</v>
      </c>
      <c r="D5" s="31">
        <f t="shared" si="0"/>
        <v>30</v>
      </c>
      <c r="E5" s="31">
        <f t="shared" si="1"/>
        <v>18</v>
      </c>
      <c r="F5" s="32">
        <f t="shared" si="2"/>
        <v>7</v>
      </c>
      <c r="G5" s="32">
        <f t="shared" si="3"/>
        <v>9</v>
      </c>
      <c r="H5" s="32">
        <f t="shared" si="4"/>
        <v>2</v>
      </c>
      <c r="I5" s="31">
        <f t="shared" si="5"/>
        <v>27</v>
      </c>
      <c r="J5" s="31">
        <f t="shared" si="6"/>
        <v>18</v>
      </c>
      <c r="K5" s="31"/>
      <c r="L5" s="32">
        <f>COUNTIF('CAMPIONATO-APERTURA'!$G$9:$G$77,C5)+COUNTIF('CAMPIONATO-APERTURA'!$U$9:$U$77,C5)</f>
        <v>9</v>
      </c>
      <c r="M5" s="32">
        <f>COUNTIF('CAMPIONATO-APERTURA'!$I$9:$I$77,C5)+COUNTIF('CAMPIONATO-APERTURA'!$W$9:$W$77,C5)</f>
        <v>5</v>
      </c>
      <c r="N5" s="32">
        <f>COUNTIF('CAMPIONATO-APERTURA'!$K$9:$K$77,C5)+COUNTIF('CAMPIONATO-APERTURA'!$Y$9:$Y$77,C5)</f>
        <v>3</v>
      </c>
      <c r="O5" s="32">
        <f>COUNTIF('CAMPIONATO-APERTURA'!$M$9:$M$77,C5)+COUNTIF('CAMPIONATO-APERTURA'!$AA$9:$AA$77,C5)</f>
        <v>1</v>
      </c>
      <c r="P5" s="32">
        <f>SUMIF('CAMPIONATO-APERTURA'!B:B,C5,'CAMPIONATO-APERTURA'!D:D)+SUMIF('CAMPIONATO-APERTURA'!P:P,C5,'CAMPIONATO-APERTURA'!R:R)</f>
        <v>14</v>
      </c>
      <c r="Q5" s="32">
        <f>SUMIF('CAMPIONATO-APERTURA'!B:B,C5,'CAMPIONATO-APERTURA'!F:F)+SUMIF('CAMPIONATO-APERTURA'!P:P,C5,'CAMPIONATO-APERTURA'!T:T)</f>
        <v>6</v>
      </c>
      <c r="R5" s="32"/>
      <c r="S5" s="32">
        <f>COUNTIF('CAMPIONATO-APERTURA'!$H$9:$H$77,C5)+COUNTIF('CAMPIONATO-APERTURA'!$V$9:$V$77,C5)</f>
        <v>9</v>
      </c>
      <c r="T5" s="32">
        <f>COUNTIF('CAMPIONATO-APERTURA'!$J$9:$J$77,C5)+COUNTIF('CAMPIONATO-APERTURA'!$X$9:$X$77,C5)</f>
        <v>2</v>
      </c>
      <c r="U5" s="32">
        <f>COUNTIF('CAMPIONATO-APERTURA'!$L$9:$L$77,C5)+COUNTIF('CAMPIONATO-APERTURA'!$Z$9:$Z$77,C5)</f>
        <v>6</v>
      </c>
      <c r="V5" s="32">
        <f>COUNTIF('CAMPIONATO-APERTURA'!$N$9:$N$77,C5)+COUNTIF('CAMPIONATO-APERTURA'!$AB$9:$AB$77,C5)</f>
        <v>1</v>
      </c>
      <c r="W5" s="31">
        <f>SUMIF('CAMPIONATO-APERTURA'!C:C,C5,'CAMPIONATO-APERTURA'!F:F)+SUMIF('CAMPIONATO-APERTURA'!Q:Q,C5,'CAMPIONATO-APERTURA'!T:T)</f>
        <v>13</v>
      </c>
      <c r="X5" s="31">
        <f>SUMIF('CAMPIONATO-APERTURA'!C:C,C5,'CAMPIONATO-APERTURA'!D:D)+SUMIF('CAMPIONATO-APERTURA'!Q:Q,C5,'CAMPIONATO-APERTURA'!R:R)</f>
        <v>12</v>
      </c>
    </row>
    <row r="6" spans="2:25" ht="16" x14ac:dyDescent="0.15">
      <c r="B6" s="31">
        <v>3</v>
      </c>
      <c r="C6" s="31" t="str">
        <f>SQUADRE!A6</f>
        <v>A.C.SPEZIA</v>
      </c>
      <c r="D6" s="31">
        <f t="shared" si="0"/>
        <v>30</v>
      </c>
      <c r="E6" s="31">
        <f t="shared" si="1"/>
        <v>18</v>
      </c>
      <c r="F6" s="32">
        <f t="shared" si="2"/>
        <v>8</v>
      </c>
      <c r="G6" s="32">
        <f t="shared" si="3"/>
        <v>6</v>
      </c>
      <c r="H6" s="32">
        <f t="shared" si="4"/>
        <v>4</v>
      </c>
      <c r="I6" s="31">
        <f t="shared" si="5"/>
        <v>29</v>
      </c>
      <c r="J6" s="31">
        <f t="shared" si="6"/>
        <v>23</v>
      </c>
      <c r="K6" s="31"/>
      <c r="L6" s="32">
        <f>COUNTIF('CAMPIONATO-APERTURA'!$G$9:$G$77,C6)+COUNTIF('CAMPIONATO-APERTURA'!$U$9:$U$77,C6)</f>
        <v>9</v>
      </c>
      <c r="M6" s="32">
        <f>COUNTIF('CAMPIONATO-APERTURA'!$I$9:$I$77,C6)+COUNTIF('CAMPIONATO-APERTURA'!$W$9:$W$77,C6)</f>
        <v>4</v>
      </c>
      <c r="N6" s="32">
        <f>COUNTIF('CAMPIONATO-APERTURA'!$K$9:$K$77,C6)+COUNTIF('CAMPIONATO-APERTURA'!$Y$9:$Y$77,C6)</f>
        <v>4</v>
      </c>
      <c r="O6" s="32">
        <f>COUNTIF('CAMPIONATO-APERTURA'!$M$9:$M$77,C6)+COUNTIF('CAMPIONATO-APERTURA'!$AA$9:$AA$77,C6)</f>
        <v>1</v>
      </c>
      <c r="P6" s="32">
        <f>SUMIF('CAMPIONATO-APERTURA'!B:B,C6,'CAMPIONATO-APERTURA'!D:D)+SUMIF('CAMPIONATO-APERTURA'!P:P,C6,'CAMPIONATO-APERTURA'!R:R)</f>
        <v>18</v>
      </c>
      <c r="Q6" s="32">
        <f>SUMIF('CAMPIONATO-APERTURA'!B:B,C6,'CAMPIONATO-APERTURA'!F:F)+SUMIF('CAMPIONATO-APERTURA'!P:P,C6,'CAMPIONATO-APERTURA'!T:T)</f>
        <v>13</v>
      </c>
      <c r="R6" s="32"/>
      <c r="S6" s="32">
        <f>COUNTIF('CAMPIONATO-APERTURA'!$H$9:$H$77,C6)+COUNTIF('CAMPIONATO-APERTURA'!$V$9:$V$77,C6)</f>
        <v>9</v>
      </c>
      <c r="T6" s="32">
        <f>COUNTIF('CAMPIONATO-APERTURA'!$J$9:$J$77,C6)+COUNTIF('CAMPIONATO-APERTURA'!$X$9:$X$77,C6)</f>
        <v>4</v>
      </c>
      <c r="U6" s="32">
        <f>COUNTIF('CAMPIONATO-APERTURA'!$L$9:$L$77,C6)+COUNTIF('CAMPIONATO-APERTURA'!$Z$9:$Z$77,C6)</f>
        <v>2</v>
      </c>
      <c r="V6" s="32">
        <f>COUNTIF('CAMPIONATO-APERTURA'!$N$9:$N$77,C6)+COUNTIF('CAMPIONATO-APERTURA'!$AB$9:$AB$77,C6)</f>
        <v>3</v>
      </c>
      <c r="W6" s="31">
        <f>SUMIF('CAMPIONATO-APERTURA'!C:C,C6,'CAMPIONATO-APERTURA'!F:F)+SUMIF('CAMPIONATO-APERTURA'!Q:Q,C6,'CAMPIONATO-APERTURA'!T:T)</f>
        <v>11</v>
      </c>
      <c r="X6" s="31">
        <f>SUMIF('CAMPIONATO-APERTURA'!C:C,C6,'CAMPIONATO-APERTURA'!D:D)+SUMIF('CAMPIONATO-APERTURA'!Q:Q,C6,'CAMPIONATO-APERTURA'!R:R)</f>
        <v>10</v>
      </c>
    </row>
    <row r="7" spans="2:25" ht="16" x14ac:dyDescent="0.15">
      <c r="B7" s="31">
        <v>4</v>
      </c>
      <c r="C7" s="31" t="str">
        <f>SQUADRE!A3</f>
        <v>IL PALAZZO</v>
      </c>
      <c r="D7" s="31">
        <f t="shared" si="0"/>
        <v>24</v>
      </c>
      <c r="E7" s="31">
        <f t="shared" si="1"/>
        <v>18</v>
      </c>
      <c r="F7" s="32">
        <f t="shared" si="2"/>
        <v>6</v>
      </c>
      <c r="G7" s="32">
        <f t="shared" si="3"/>
        <v>6</v>
      </c>
      <c r="H7" s="32">
        <f t="shared" si="4"/>
        <v>6</v>
      </c>
      <c r="I7" s="31">
        <f t="shared" si="5"/>
        <v>26</v>
      </c>
      <c r="J7" s="31">
        <f t="shared" si="6"/>
        <v>25</v>
      </c>
      <c r="K7" s="31"/>
      <c r="L7" s="32">
        <f>COUNTIF('CAMPIONATO-APERTURA'!$G$9:$G$77,C7)+COUNTIF('CAMPIONATO-APERTURA'!$U$9:$U$77,C7)</f>
        <v>9</v>
      </c>
      <c r="M7" s="32">
        <f>COUNTIF('CAMPIONATO-APERTURA'!$I$9:$I$77,C7)+COUNTIF('CAMPIONATO-APERTURA'!$W$9:$W$77,C7)</f>
        <v>3</v>
      </c>
      <c r="N7" s="32">
        <f>COUNTIF('CAMPIONATO-APERTURA'!$K$9:$K$77,C7)+COUNTIF('CAMPIONATO-APERTURA'!$Y$9:$Y$77,C7)</f>
        <v>3</v>
      </c>
      <c r="O7" s="32">
        <f>COUNTIF('CAMPIONATO-APERTURA'!$M$9:$M$77,C7)+COUNTIF('CAMPIONATO-APERTURA'!$AA$9:$AA$77,C7)</f>
        <v>3</v>
      </c>
      <c r="P7" s="32">
        <f>SUMIF('CAMPIONATO-APERTURA'!B:B,C7,'CAMPIONATO-APERTURA'!D:D)+SUMIF('CAMPIONATO-APERTURA'!P:P,C7,'CAMPIONATO-APERTURA'!R:R)</f>
        <v>11</v>
      </c>
      <c r="Q7" s="32">
        <f>SUMIF('CAMPIONATO-APERTURA'!B:B,C7,'CAMPIONATO-APERTURA'!F:F)+SUMIF('CAMPIONATO-APERTURA'!P:P,C7,'CAMPIONATO-APERTURA'!T:T)</f>
        <v>13</v>
      </c>
      <c r="R7" s="32"/>
      <c r="S7" s="32">
        <f>COUNTIF('CAMPIONATO-APERTURA'!$H$9:$H$77,C7)+COUNTIF('CAMPIONATO-APERTURA'!$V$9:$V$77,C7)</f>
        <v>9</v>
      </c>
      <c r="T7" s="32">
        <f>COUNTIF('CAMPIONATO-APERTURA'!$J$9:$J$77,C7)+COUNTIF('CAMPIONATO-APERTURA'!$X$9:$X$77,C7)</f>
        <v>3</v>
      </c>
      <c r="U7" s="32">
        <f>COUNTIF('CAMPIONATO-APERTURA'!$L$9:$L$77,C7)+COUNTIF('CAMPIONATO-APERTURA'!$Z$9:$Z$77,C7)</f>
        <v>3</v>
      </c>
      <c r="V7" s="32">
        <f>COUNTIF('CAMPIONATO-APERTURA'!$N$9:$N$77,C7)+COUNTIF('CAMPIONATO-APERTURA'!$AB$9:$AB$77,C7)</f>
        <v>3</v>
      </c>
      <c r="W7" s="31">
        <f>SUMIF('CAMPIONATO-APERTURA'!C:C,C7,'CAMPIONATO-APERTURA'!F:F)+SUMIF('CAMPIONATO-APERTURA'!Q:Q,C7,'CAMPIONATO-APERTURA'!T:T)</f>
        <v>15</v>
      </c>
      <c r="X7" s="31">
        <f>SUMIF('CAMPIONATO-APERTURA'!C:C,C7,'CAMPIONATO-APERTURA'!D:D)+SUMIF('CAMPIONATO-APERTURA'!Q:Q,C7,'CAMPIONATO-APERTURA'!R:R)</f>
        <v>12</v>
      </c>
    </row>
    <row r="8" spans="2:25" ht="16" x14ac:dyDescent="0.15">
      <c r="B8" s="31">
        <v>5</v>
      </c>
      <c r="C8" s="31" t="str">
        <f>SQUADRE!A11</f>
        <v>IRISH</v>
      </c>
      <c r="D8" s="31">
        <f t="shared" si="0"/>
        <v>21</v>
      </c>
      <c r="E8" s="31">
        <f t="shared" si="1"/>
        <v>18</v>
      </c>
      <c r="F8" s="32">
        <f t="shared" si="2"/>
        <v>5</v>
      </c>
      <c r="G8" s="32">
        <f t="shared" si="3"/>
        <v>6</v>
      </c>
      <c r="H8" s="32">
        <f t="shared" si="4"/>
        <v>7</v>
      </c>
      <c r="I8" s="31">
        <f t="shared" si="5"/>
        <v>26</v>
      </c>
      <c r="J8" s="31">
        <f t="shared" si="6"/>
        <v>28</v>
      </c>
      <c r="K8" s="31"/>
      <c r="L8" s="32">
        <f>COUNTIF('CAMPIONATO-APERTURA'!$G$9:$G$77,C8)+COUNTIF('CAMPIONATO-APERTURA'!$U$9:$U$77,C8)</f>
        <v>9</v>
      </c>
      <c r="M8" s="32">
        <f>COUNTIF('CAMPIONATO-APERTURA'!$I$9:$I$77,C8)+COUNTIF('CAMPIONATO-APERTURA'!$W$9:$W$77,C8)</f>
        <v>4</v>
      </c>
      <c r="N8" s="32">
        <f>COUNTIF('CAMPIONATO-APERTURA'!$K$9:$K$77,C8)+COUNTIF('CAMPIONATO-APERTURA'!$Y$9:$Y$77,C8)</f>
        <v>3</v>
      </c>
      <c r="O8" s="32">
        <f>COUNTIF('CAMPIONATO-APERTURA'!$M$9:$M$77,C8)+COUNTIF('CAMPIONATO-APERTURA'!$AA$9:$AA$77,C8)</f>
        <v>2</v>
      </c>
      <c r="P8" s="32">
        <f>SUMIF('CAMPIONATO-APERTURA'!B:B,C8,'CAMPIONATO-APERTURA'!D:D)+SUMIF('CAMPIONATO-APERTURA'!P:P,C8,'CAMPIONATO-APERTURA'!R:R)</f>
        <v>17</v>
      </c>
      <c r="Q8" s="32">
        <f>SUMIF('CAMPIONATO-APERTURA'!B:B,C8,'CAMPIONATO-APERTURA'!F:F)+SUMIF('CAMPIONATO-APERTURA'!P:P,C8,'CAMPIONATO-APERTURA'!T:T)</f>
        <v>12</v>
      </c>
      <c r="R8" s="32"/>
      <c r="S8" s="32">
        <f>COUNTIF('CAMPIONATO-APERTURA'!$H$9:$H$77,C8)+COUNTIF('CAMPIONATO-APERTURA'!$V$9:$V$77,C8)</f>
        <v>9</v>
      </c>
      <c r="T8" s="32">
        <f>COUNTIF('CAMPIONATO-APERTURA'!$J$9:$J$77,C8)+COUNTIF('CAMPIONATO-APERTURA'!$X$9:$X$77,C8)</f>
        <v>1</v>
      </c>
      <c r="U8" s="32">
        <f>COUNTIF('CAMPIONATO-APERTURA'!$L$9:$L$77,C8)+COUNTIF('CAMPIONATO-APERTURA'!$Z$9:$Z$77,C8)</f>
        <v>3</v>
      </c>
      <c r="V8" s="32">
        <f>COUNTIF('CAMPIONATO-APERTURA'!$N$9:$N$77,C8)+COUNTIF('CAMPIONATO-APERTURA'!$AB$9:$AB$77,C8)</f>
        <v>5</v>
      </c>
      <c r="W8" s="31">
        <f>SUMIF('CAMPIONATO-APERTURA'!C:C,C8,'CAMPIONATO-APERTURA'!F:F)+SUMIF('CAMPIONATO-APERTURA'!Q:Q,C8,'CAMPIONATO-APERTURA'!T:T)</f>
        <v>9</v>
      </c>
      <c r="X8" s="31">
        <f>SUMIF('CAMPIONATO-APERTURA'!C:C,C8,'CAMPIONATO-APERTURA'!D:D)+SUMIF('CAMPIONATO-APERTURA'!Q:Q,C8,'CAMPIONATO-APERTURA'!R:R)</f>
        <v>16</v>
      </c>
    </row>
    <row r="9" spans="2:25" ht="16" x14ac:dyDescent="0.15">
      <c r="B9" s="31">
        <v>6</v>
      </c>
      <c r="C9" s="31" t="str">
        <f>SQUADRE!A5</f>
        <v>BATIGOL</v>
      </c>
      <c r="D9" s="31">
        <f t="shared" si="0"/>
        <v>20</v>
      </c>
      <c r="E9" s="31">
        <f t="shared" si="1"/>
        <v>18</v>
      </c>
      <c r="F9" s="32">
        <f t="shared" si="2"/>
        <v>4</v>
      </c>
      <c r="G9" s="32">
        <f t="shared" si="3"/>
        <v>8</v>
      </c>
      <c r="H9" s="32">
        <f t="shared" si="4"/>
        <v>6</v>
      </c>
      <c r="I9" s="31">
        <f t="shared" si="5"/>
        <v>17</v>
      </c>
      <c r="J9" s="31">
        <f t="shared" si="6"/>
        <v>24</v>
      </c>
      <c r="K9" s="31"/>
      <c r="L9" s="32">
        <f>COUNTIF('CAMPIONATO-APERTURA'!$G$9:$G$77,C9)+COUNTIF('CAMPIONATO-APERTURA'!$U$9:$U$77,C9)</f>
        <v>9</v>
      </c>
      <c r="M9" s="32">
        <f>COUNTIF('CAMPIONATO-APERTURA'!$I$9:$I$77,C9)+COUNTIF('CAMPIONATO-APERTURA'!$W$9:$W$77,C9)</f>
        <v>3</v>
      </c>
      <c r="N9" s="32">
        <f>COUNTIF('CAMPIONATO-APERTURA'!$K$9:$K$77,C9)+COUNTIF('CAMPIONATO-APERTURA'!$Y$9:$Y$77,C9)</f>
        <v>4</v>
      </c>
      <c r="O9" s="32">
        <f>COUNTIF('CAMPIONATO-APERTURA'!$M$9:$M$77,C9)+COUNTIF('CAMPIONATO-APERTURA'!$AA$9:$AA$77,C9)</f>
        <v>2</v>
      </c>
      <c r="P9" s="32">
        <f>SUMIF('CAMPIONATO-APERTURA'!B:B,C9,'CAMPIONATO-APERTURA'!D:D)+SUMIF('CAMPIONATO-APERTURA'!P:P,C9,'CAMPIONATO-APERTURA'!R:R)</f>
        <v>10</v>
      </c>
      <c r="Q9" s="32">
        <f>SUMIF('CAMPIONATO-APERTURA'!B:B,C9,'CAMPIONATO-APERTURA'!F:F)+SUMIF('CAMPIONATO-APERTURA'!P:P,C9,'CAMPIONATO-APERTURA'!T:T)</f>
        <v>13</v>
      </c>
      <c r="R9" s="32"/>
      <c r="S9" s="32">
        <f>COUNTIF('CAMPIONATO-APERTURA'!$H$9:$H$77,C9)+COUNTIF('CAMPIONATO-APERTURA'!$V$9:$V$77,C9)</f>
        <v>9</v>
      </c>
      <c r="T9" s="32">
        <f>COUNTIF('CAMPIONATO-APERTURA'!$J$9:$J$77,C9)+COUNTIF('CAMPIONATO-APERTURA'!$X$9:$X$77,C9)</f>
        <v>1</v>
      </c>
      <c r="U9" s="32">
        <f>COUNTIF('CAMPIONATO-APERTURA'!$L$9:$L$77,C9)+COUNTIF('CAMPIONATO-APERTURA'!$Z$9:$Z$77,C9)</f>
        <v>4</v>
      </c>
      <c r="V9" s="32">
        <f>COUNTIF('CAMPIONATO-APERTURA'!$N$9:$N$77,C9)+COUNTIF('CAMPIONATO-APERTURA'!$AB$9:$AB$77,C9)</f>
        <v>4</v>
      </c>
      <c r="W9" s="31">
        <f>SUMIF('CAMPIONATO-APERTURA'!C:C,C9,'CAMPIONATO-APERTURA'!F:F)+SUMIF('CAMPIONATO-APERTURA'!Q:Q,C9,'CAMPIONATO-APERTURA'!T:T)</f>
        <v>7</v>
      </c>
      <c r="X9" s="31">
        <f>SUMIF('CAMPIONATO-APERTURA'!C:C,C9,'CAMPIONATO-APERTURA'!D:D)+SUMIF('CAMPIONATO-APERTURA'!Q:Q,C9,'CAMPIONATO-APERTURA'!R:R)</f>
        <v>11</v>
      </c>
    </row>
    <row r="10" spans="2:25" ht="16" x14ac:dyDescent="0.15">
      <c r="B10" s="31">
        <v>7</v>
      </c>
      <c r="C10" s="31" t="str">
        <f>SQUADRE!A10</f>
        <v>ATHLETIC 23</v>
      </c>
      <c r="D10" s="31">
        <f t="shared" si="0"/>
        <v>20</v>
      </c>
      <c r="E10" s="31">
        <f t="shared" si="1"/>
        <v>18</v>
      </c>
      <c r="F10" s="32">
        <f t="shared" si="2"/>
        <v>5</v>
      </c>
      <c r="G10" s="32">
        <f t="shared" si="3"/>
        <v>5</v>
      </c>
      <c r="H10" s="32">
        <f t="shared" si="4"/>
        <v>8</v>
      </c>
      <c r="I10" s="31">
        <f t="shared" si="5"/>
        <v>23</v>
      </c>
      <c r="J10" s="31">
        <f t="shared" si="6"/>
        <v>31</v>
      </c>
      <c r="K10" s="31"/>
      <c r="L10" s="32">
        <f>COUNTIF('CAMPIONATO-APERTURA'!$G$9:$G$77,C10)+COUNTIF('CAMPIONATO-APERTURA'!$U$9:$U$77,C10)</f>
        <v>9</v>
      </c>
      <c r="M10" s="32">
        <f>COUNTIF('CAMPIONATO-APERTURA'!$I$9:$I$77,C10)+COUNTIF('CAMPIONATO-APERTURA'!$W$9:$W$77,C10)</f>
        <v>3</v>
      </c>
      <c r="N10" s="32">
        <f>COUNTIF('CAMPIONATO-APERTURA'!$K$9:$K$77,C10)+COUNTIF('CAMPIONATO-APERTURA'!$Y$9:$Y$77,C10)</f>
        <v>2</v>
      </c>
      <c r="O10" s="32">
        <f>COUNTIF('CAMPIONATO-APERTURA'!$M$9:$M$77,C10)+COUNTIF('CAMPIONATO-APERTURA'!$AA$9:$AA$77,C10)</f>
        <v>4</v>
      </c>
      <c r="P10" s="32">
        <f>SUMIF('CAMPIONATO-APERTURA'!B:B,C10,'CAMPIONATO-APERTURA'!D:D)+SUMIF('CAMPIONATO-APERTURA'!P:P,C10,'CAMPIONATO-APERTURA'!R:R)</f>
        <v>11</v>
      </c>
      <c r="Q10" s="32">
        <f>SUMIF('CAMPIONATO-APERTURA'!B:B,C10,'CAMPIONATO-APERTURA'!F:F)+SUMIF('CAMPIONATO-APERTURA'!P:P,C10,'CAMPIONATO-APERTURA'!T:T)</f>
        <v>17</v>
      </c>
      <c r="R10" s="32"/>
      <c r="S10" s="32">
        <f>COUNTIF('CAMPIONATO-APERTURA'!$H$9:$H$77,C10)+COUNTIF('CAMPIONATO-APERTURA'!$V$9:$V$77,C10)</f>
        <v>9</v>
      </c>
      <c r="T10" s="32">
        <f>COUNTIF('CAMPIONATO-APERTURA'!$J$9:$J$77,C10)+COUNTIF('CAMPIONATO-APERTURA'!$X$9:$X$77,C10)</f>
        <v>2</v>
      </c>
      <c r="U10" s="32">
        <f>COUNTIF('CAMPIONATO-APERTURA'!$L$9:$L$77,C10)+COUNTIF('CAMPIONATO-APERTURA'!$Z$9:$Z$77,C10)</f>
        <v>3</v>
      </c>
      <c r="V10" s="32">
        <f>COUNTIF('CAMPIONATO-APERTURA'!$N$9:$N$77,C10)+COUNTIF('CAMPIONATO-APERTURA'!$AB$9:$AB$77,C10)</f>
        <v>4</v>
      </c>
      <c r="W10" s="31">
        <f>SUMIF('CAMPIONATO-APERTURA'!C:C,C10,'CAMPIONATO-APERTURA'!F:F)+SUMIF('CAMPIONATO-APERTURA'!Q:Q,C10,'CAMPIONATO-APERTURA'!T:T)</f>
        <v>12</v>
      </c>
      <c r="X10" s="31">
        <f>SUMIF('CAMPIONATO-APERTURA'!C:C,C10,'CAMPIONATO-APERTURA'!D:D)+SUMIF('CAMPIONATO-APERTURA'!Q:Q,C10,'CAMPIONATO-APERTURA'!R:R)</f>
        <v>14</v>
      </c>
    </row>
    <row r="11" spans="2:25" ht="16" x14ac:dyDescent="0.15">
      <c r="B11" s="31">
        <v>8</v>
      </c>
      <c r="C11" s="31" t="str">
        <f>SQUADRE!A2</f>
        <v>POISONS</v>
      </c>
      <c r="D11" s="31">
        <f t="shared" si="0"/>
        <v>19</v>
      </c>
      <c r="E11" s="31">
        <f t="shared" si="1"/>
        <v>18</v>
      </c>
      <c r="F11" s="32">
        <f t="shared" si="2"/>
        <v>5</v>
      </c>
      <c r="G11" s="32">
        <f t="shared" si="3"/>
        <v>4</v>
      </c>
      <c r="H11" s="32">
        <f t="shared" si="4"/>
        <v>9</v>
      </c>
      <c r="I11" s="31">
        <f t="shared" si="5"/>
        <v>18</v>
      </c>
      <c r="J11" s="31">
        <f t="shared" si="6"/>
        <v>29</v>
      </c>
      <c r="K11" s="31"/>
      <c r="L11" s="32">
        <f>COUNTIF('CAMPIONATO-APERTURA'!$G$9:$G$77,C11)+COUNTIF('CAMPIONATO-APERTURA'!$U$9:$U$77,C11)</f>
        <v>9</v>
      </c>
      <c r="M11" s="32">
        <f>COUNTIF('CAMPIONATO-APERTURA'!$I$9:$I$77,C11)+COUNTIF('CAMPIONATO-APERTURA'!$W$9:$W$77,C11)</f>
        <v>2</v>
      </c>
      <c r="N11" s="32">
        <f>COUNTIF('CAMPIONATO-APERTURA'!$K$9:$K$77,C11)+COUNTIF('CAMPIONATO-APERTURA'!$Y$9:$Y$77,C11)</f>
        <v>2</v>
      </c>
      <c r="O11" s="32">
        <f>COUNTIF('CAMPIONATO-APERTURA'!$M$9:$M$77,C11)+COUNTIF('CAMPIONATO-APERTURA'!$AA$9:$AA$77,C11)</f>
        <v>5</v>
      </c>
      <c r="P11" s="32">
        <f>SUMIF('CAMPIONATO-APERTURA'!B:B,C11,'CAMPIONATO-APERTURA'!D:D)+SUMIF('CAMPIONATO-APERTURA'!P:P,C11,'CAMPIONATO-APERTURA'!R:R)</f>
        <v>6</v>
      </c>
      <c r="Q11" s="32">
        <f>SUMIF('CAMPIONATO-APERTURA'!B:B,C11,'CAMPIONATO-APERTURA'!F:F)+SUMIF('CAMPIONATO-APERTURA'!P:P,C11,'CAMPIONATO-APERTURA'!T:T)</f>
        <v>14</v>
      </c>
      <c r="R11" s="32"/>
      <c r="S11" s="32">
        <f>COUNTIF('CAMPIONATO-APERTURA'!$H$9:$H$77,C11)+COUNTIF('CAMPIONATO-APERTURA'!$V$9:$V$77,C11)</f>
        <v>9</v>
      </c>
      <c r="T11" s="32">
        <f>COUNTIF('CAMPIONATO-APERTURA'!$J$9:$J$77,C11)+COUNTIF('CAMPIONATO-APERTURA'!$X$9:$X$77,C11)</f>
        <v>3</v>
      </c>
      <c r="U11" s="32">
        <f>COUNTIF('CAMPIONATO-APERTURA'!$L$9:$L$77,C11)+COUNTIF('CAMPIONATO-APERTURA'!$Z$9:$Z$77,C11)</f>
        <v>2</v>
      </c>
      <c r="V11" s="32">
        <f>COUNTIF('CAMPIONATO-APERTURA'!$N$9:$N$77,C11)+COUNTIF('CAMPIONATO-APERTURA'!$AB$9:$AB$77,C11)</f>
        <v>4</v>
      </c>
      <c r="W11" s="31">
        <f>SUMIF('CAMPIONATO-APERTURA'!C:C,C11,'CAMPIONATO-APERTURA'!F:F)+SUMIF('CAMPIONATO-APERTURA'!Q:Q,C11,'CAMPIONATO-APERTURA'!T:T)</f>
        <v>12</v>
      </c>
      <c r="X11" s="31">
        <f>SUMIF('CAMPIONATO-APERTURA'!C:C,C11,'CAMPIONATO-APERTURA'!D:D)+SUMIF('CAMPIONATO-APERTURA'!Q:Q,C11,'CAMPIONATO-APERTURA'!R:R)</f>
        <v>15</v>
      </c>
    </row>
    <row r="12" spans="2:25" ht="16" x14ac:dyDescent="0.15">
      <c r="B12" s="31">
        <v>9</v>
      </c>
      <c r="C12" s="31" t="str">
        <f>SQUADRE!A8</f>
        <v>F.C.TIZIO</v>
      </c>
      <c r="D12" s="31">
        <f t="shared" si="0"/>
        <v>17</v>
      </c>
      <c r="E12" s="31">
        <f t="shared" si="1"/>
        <v>18</v>
      </c>
      <c r="F12" s="32">
        <f t="shared" si="2"/>
        <v>4</v>
      </c>
      <c r="G12" s="32">
        <f t="shared" si="3"/>
        <v>5</v>
      </c>
      <c r="H12" s="32">
        <f t="shared" si="4"/>
        <v>9</v>
      </c>
      <c r="I12" s="31">
        <f t="shared" si="5"/>
        <v>22</v>
      </c>
      <c r="J12" s="31">
        <f t="shared" si="6"/>
        <v>24</v>
      </c>
      <c r="K12" s="31"/>
      <c r="L12" s="32">
        <f>COUNTIF('CAMPIONATO-APERTURA'!$G$9:$G$77,C12)+COUNTIF('CAMPIONATO-APERTURA'!$U$9:$U$77,C12)</f>
        <v>9</v>
      </c>
      <c r="M12" s="32">
        <f>COUNTIF('CAMPIONATO-APERTURA'!$I$9:$I$77,C12)+COUNTIF('CAMPIONATO-APERTURA'!$W$9:$W$77,C12)</f>
        <v>2</v>
      </c>
      <c r="N12" s="32">
        <f>COUNTIF('CAMPIONATO-APERTURA'!$K$9:$K$77,C12)+COUNTIF('CAMPIONATO-APERTURA'!$Y$9:$Y$77,C12)</f>
        <v>3</v>
      </c>
      <c r="O12" s="32">
        <f>COUNTIF('CAMPIONATO-APERTURA'!$M$9:$M$77,C12)+COUNTIF('CAMPIONATO-APERTURA'!$AA$9:$AA$77,C12)</f>
        <v>4</v>
      </c>
      <c r="P12" s="32">
        <f>SUMIF('CAMPIONATO-APERTURA'!B:B,C12,'CAMPIONATO-APERTURA'!D:D)+SUMIF('CAMPIONATO-APERTURA'!P:P,C12,'CAMPIONATO-APERTURA'!R:R)</f>
        <v>10</v>
      </c>
      <c r="Q12" s="32">
        <f>SUMIF('CAMPIONATO-APERTURA'!B:B,C12,'CAMPIONATO-APERTURA'!F:F)+SUMIF('CAMPIONATO-APERTURA'!P:P,C12,'CAMPIONATO-APERTURA'!T:T)</f>
        <v>13</v>
      </c>
      <c r="R12" s="32"/>
      <c r="S12" s="32">
        <f>COUNTIF('CAMPIONATO-APERTURA'!$H$9:$H$77,C12)+COUNTIF('CAMPIONATO-APERTURA'!$V$9:$V$77,C12)</f>
        <v>9</v>
      </c>
      <c r="T12" s="32">
        <f>COUNTIF('CAMPIONATO-APERTURA'!$J$9:$J$77,C12)+COUNTIF('CAMPIONATO-APERTURA'!$X$9:$X$77,C12)</f>
        <v>2</v>
      </c>
      <c r="U12" s="32">
        <f>COUNTIF('CAMPIONATO-APERTURA'!$L$9:$L$77,C12)+COUNTIF('CAMPIONATO-APERTURA'!$Z$9:$Z$77,C12)</f>
        <v>2</v>
      </c>
      <c r="V12" s="32">
        <f>COUNTIF('CAMPIONATO-APERTURA'!$N$9:$N$77,C12)+COUNTIF('CAMPIONATO-APERTURA'!$AB$9:$AB$77,C12)</f>
        <v>5</v>
      </c>
      <c r="W12" s="31">
        <f>SUMIF('CAMPIONATO-APERTURA'!C:C,C12,'CAMPIONATO-APERTURA'!F:F)+SUMIF('CAMPIONATO-APERTURA'!Q:Q,C12,'CAMPIONATO-APERTURA'!T:T)</f>
        <v>12</v>
      </c>
      <c r="X12" s="31">
        <f>SUMIF('CAMPIONATO-APERTURA'!C:C,C12,'CAMPIONATO-APERTURA'!D:D)+SUMIF('CAMPIONATO-APERTURA'!Q:Q,C12,'CAMPIONATO-APERTURA'!R:R)</f>
        <v>11</v>
      </c>
    </row>
    <row r="13" spans="2:25" ht="16" x14ac:dyDescent="0.15">
      <c r="B13" s="31">
        <v>10</v>
      </c>
      <c r="C13" s="31" t="str">
        <f>SQUADRE!A4</f>
        <v>SBROOF OTF</v>
      </c>
      <c r="D13" s="31">
        <f t="shared" si="0"/>
        <v>16</v>
      </c>
      <c r="E13" s="31">
        <f t="shared" si="1"/>
        <v>18</v>
      </c>
      <c r="F13" s="32">
        <f t="shared" si="2"/>
        <v>3</v>
      </c>
      <c r="G13" s="32">
        <f t="shared" si="3"/>
        <v>7</v>
      </c>
      <c r="H13" s="32">
        <f t="shared" si="4"/>
        <v>8</v>
      </c>
      <c r="I13" s="31">
        <f t="shared" si="5"/>
        <v>19</v>
      </c>
      <c r="J13" s="31">
        <f t="shared" si="6"/>
        <v>26</v>
      </c>
      <c r="K13" s="31"/>
      <c r="L13" s="32">
        <f>COUNTIF('CAMPIONATO-APERTURA'!$G$9:$G$77,C13)+COUNTIF('CAMPIONATO-APERTURA'!$U$9:$U$77,C13)</f>
        <v>9</v>
      </c>
      <c r="M13" s="32">
        <f>COUNTIF('CAMPIONATO-APERTURA'!$I$9:$I$77,C13)+COUNTIF('CAMPIONATO-APERTURA'!$W$9:$W$77,C13)</f>
        <v>1</v>
      </c>
      <c r="N13" s="32">
        <f>COUNTIF('CAMPIONATO-APERTURA'!$K$9:$K$77,C13)+COUNTIF('CAMPIONATO-APERTURA'!$Y$9:$Y$77,C13)</f>
        <v>4</v>
      </c>
      <c r="O13" s="32">
        <f>COUNTIF('CAMPIONATO-APERTURA'!$M$9:$M$77,C13)+COUNTIF('CAMPIONATO-APERTURA'!$AA$9:$AA$77,C13)</f>
        <v>4</v>
      </c>
      <c r="P13" s="32">
        <f>SUMIF('CAMPIONATO-APERTURA'!B:B,C13,'CAMPIONATO-APERTURA'!D:D)+SUMIF('CAMPIONATO-APERTURA'!P:P,C13,'CAMPIONATO-APERTURA'!R:R)</f>
        <v>7</v>
      </c>
      <c r="Q13" s="32">
        <f>SUMIF('CAMPIONATO-APERTURA'!B:B,C13,'CAMPIONATO-APERTURA'!F:F)+SUMIF('CAMPIONATO-APERTURA'!P:P,C13,'CAMPIONATO-APERTURA'!T:T)</f>
        <v>11</v>
      </c>
      <c r="R13" s="32"/>
      <c r="S13" s="32">
        <f>COUNTIF('CAMPIONATO-APERTURA'!$H$9:$H$77,C13)+COUNTIF('CAMPIONATO-APERTURA'!$V$9:$V$77,C13)</f>
        <v>9</v>
      </c>
      <c r="T13" s="32">
        <f>COUNTIF('CAMPIONATO-APERTURA'!$J$9:$J$77,C13)+COUNTIF('CAMPIONATO-APERTURA'!$X$9:$X$77,C13)</f>
        <v>2</v>
      </c>
      <c r="U13" s="32">
        <f>COUNTIF('CAMPIONATO-APERTURA'!$L$9:$L$77,C13)+COUNTIF('CAMPIONATO-APERTURA'!$Z$9:$Z$77,C13)</f>
        <v>3</v>
      </c>
      <c r="V13" s="32">
        <f>COUNTIF('CAMPIONATO-APERTURA'!$N$9:$N$77,C13)+COUNTIF('CAMPIONATO-APERTURA'!$AB$9:$AB$77,C13)</f>
        <v>4</v>
      </c>
      <c r="W13" s="31">
        <f>SUMIF('CAMPIONATO-APERTURA'!C:C,C13,'CAMPIONATO-APERTURA'!F:F)+SUMIF('CAMPIONATO-APERTURA'!Q:Q,C13,'CAMPIONATO-APERTURA'!T:T)</f>
        <v>12</v>
      </c>
      <c r="X13" s="31">
        <f>SUMIF('CAMPIONATO-APERTURA'!C:C,C13,'CAMPIONATO-APERTURA'!D:D)+SUMIF('CAMPIONATO-APERTURA'!Q:Q,C13,'CAMPIONATO-APERTURA'!R:R)</f>
        <v>15</v>
      </c>
    </row>
  </sheetData>
  <sortState xmlns:xlrd2="http://schemas.microsoft.com/office/spreadsheetml/2017/richdata2" ref="C4:X13">
    <sortCondition descending="1" ref="D4:D13"/>
    <sortCondition descending="1" ref="C4:C1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B0346-B60A-524A-A4BC-BA6BBDCC0031}">
  <sheetPr>
    <tabColor theme="0"/>
  </sheetPr>
  <dimension ref="A1:AB81"/>
  <sheetViews>
    <sheetView workbookViewId="0">
      <selection activeCell="B2" sqref="B2"/>
    </sheetView>
  </sheetViews>
  <sheetFormatPr baseColWidth="10" defaultColWidth="8.83203125" defaultRowHeight="13" x14ac:dyDescent="0.15"/>
  <cols>
    <col min="1" max="1" width="3.83203125" customWidth="1"/>
    <col min="2" max="2" width="18.5" customWidth="1"/>
    <col min="3" max="3" width="19.5" customWidth="1"/>
    <col min="4" max="4" width="3.5" customWidth="1"/>
    <col min="5" max="5" width="9" customWidth="1"/>
    <col min="6" max="6" width="3.1640625" customWidth="1"/>
    <col min="7" max="14" width="19.5" hidden="1" customWidth="1"/>
    <col min="15" max="15" width="2.83203125" customWidth="1"/>
    <col min="16" max="16" width="18.6640625" customWidth="1"/>
    <col min="17" max="17" width="19.33203125" customWidth="1"/>
    <col min="18" max="18" width="3.6640625" customWidth="1"/>
    <col min="19" max="19" width="7.83203125" bestFit="1" customWidth="1"/>
    <col min="20" max="20" width="3.83203125" customWidth="1"/>
    <col min="21" max="21" width="15" hidden="1" customWidth="1"/>
    <col min="22" max="22" width="19.33203125" hidden="1" customWidth="1"/>
    <col min="23" max="23" width="18" hidden="1" customWidth="1"/>
    <col min="24" max="28" width="15" hidden="1" customWidth="1"/>
  </cols>
  <sheetData>
    <row r="1" spans="2:28" ht="7.5" customHeight="1" x14ac:dyDescent="0.15"/>
    <row r="2" spans="2:28" ht="20" x14ac:dyDescent="0.2">
      <c r="O2" s="1" t="s">
        <v>64</v>
      </c>
    </row>
    <row r="3" spans="2:28" ht="20" x14ac:dyDescent="0.2">
      <c r="O3" s="1" t="s">
        <v>6</v>
      </c>
    </row>
    <row r="5" spans="2:28" x14ac:dyDescent="0.15">
      <c r="B5" s="2" t="s">
        <v>0</v>
      </c>
      <c r="C5" s="2"/>
      <c r="E5" s="6" t="s">
        <v>48</v>
      </c>
      <c r="F5" s="6"/>
      <c r="G5" s="6" t="s">
        <v>40</v>
      </c>
      <c r="H5" s="6" t="s">
        <v>41</v>
      </c>
      <c r="I5" s="6" t="s">
        <v>42</v>
      </c>
      <c r="J5" s="6" t="s">
        <v>43</v>
      </c>
      <c r="K5" s="6" t="s">
        <v>44</v>
      </c>
      <c r="L5" s="6" t="s">
        <v>45</v>
      </c>
      <c r="M5" s="6" t="s">
        <v>46</v>
      </c>
      <c r="N5" s="6" t="s">
        <v>47</v>
      </c>
      <c r="P5" s="2" t="s">
        <v>1</v>
      </c>
      <c r="Q5" s="2"/>
      <c r="S5" s="6" t="s">
        <v>48</v>
      </c>
      <c r="T5" s="6"/>
      <c r="U5" s="6" t="s">
        <v>40</v>
      </c>
      <c r="V5" s="6" t="s">
        <v>41</v>
      </c>
      <c r="W5" s="6" t="s">
        <v>42</v>
      </c>
      <c r="X5" s="6" t="s">
        <v>43</v>
      </c>
      <c r="Y5" s="6" t="s">
        <v>44</v>
      </c>
      <c r="Z5" s="6" t="s">
        <v>45</v>
      </c>
      <c r="AA5" s="6" t="s">
        <v>46</v>
      </c>
      <c r="AB5" s="6" t="s">
        <v>47</v>
      </c>
    </row>
    <row r="6" spans="2:28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2:28" x14ac:dyDescent="0.15">
      <c r="B7" s="3" t="s">
        <v>7</v>
      </c>
      <c r="P7" s="3" t="s">
        <v>16</v>
      </c>
    </row>
    <row r="8" spans="2:28" x14ac:dyDescent="0.15">
      <c r="B8" s="12"/>
      <c r="C8" s="13"/>
      <c r="P8" s="12"/>
      <c r="Q8" s="13"/>
    </row>
    <row r="9" spans="2:28" x14ac:dyDescent="0.15">
      <c r="B9" s="14" t="str">
        <f>SQUADRE!B2</f>
        <v>DTF</v>
      </c>
      <c r="C9" s="14" t="str">
        <f>SQUADRE!B3</f>
        <v>A.C.SPEZIA</v>
      </c>
      <c r="D9" s="15">
        <v>4</v>
      </c>
      <c r="E9" s="16" t="s">
        <v>49</v>
      </c>
      <c r="F9" s="17">
        <v>2</v>
      </c>
      <c r="G9" s="18" t="str">
        <f>IF(D9="","",B9)</f>
        <v>DTF</v>
      </c>
      <c r="H9" s="18" t="str">
        <f>IF(F9="","",C9)</f>
        <v>A.C.SPEZIA</v>
      </c>
      <c r="I9" s="18" t="str">
        <f>IF($D9&gt;$F9,$B9,"")</f>
        <v>DTF</v>
      </c>
      <c r="J9" s="18" t="str">
        <f>IF($D9&lt;$F9,$C9,"")</f>
        <v/>
      </c>
      <c r="K9" s="18" t="str">
        <f>IF($D9="","",IF($D9=$F9,$B9,""))</f>
        <v/>
      </c>
      <c r="L9" s="18" t="str">
        <f>IF($F9="","",IF($D9=$F9,$C9,""))</f>
        <v/>
      </c>
      <c r="M9" s="18" t="str">
        <f>IF($D9&lt;$F9,$B9,"")</f>
        <v/>
      </c>
      <c r="N9" s="18" t="str">
        <f>IF($D9&gt;$F9,$C9,"")</f>
        <v>A.C.SPEZIA</v>
      </c>
      <c r="P9" s="19" t="str">
        <f>SQUADRE!B3</f>
        <v>A.C.SPEZIA</v>
      </c>
      <c r="Q9" s="19" t="str">
        <f>SQUADRE!B2</f>
        <v>DTF</v>
      </c>
      <c r="R9" s="15">
        <v>1</v>
      </c>
      <c r="S9" s="16" t="s">
        <v>49</v>
      </c>
      <c r="T9" s="17">
        <v>1</v>
      </c>
      <c r="U9" s="18" t="str">
        <f>IF(R9="","",P9)</f>
        <v>A.C.SPEZIA</v>
      </c>
      <c r="V9" s="18" t="str">
        <f>IF(T9="","",Q9)</f>
        <v>DTF</v>
      </c>
      <c r="W9" s="18" t="str">
        <f>IF($R9&gt;$T9,$P9,"")</f>
        <v/>
      </c>
      <c r="X9" s="18" t="str">
        <f>IF($R9&lt;$T9,$Q9,"")</f>
        <v/>
      </c>
      <c r="Y9" s="18" t="str">
        <f>IF($R9="","",IF($R9=$T9,$P9,""))</f>
        <v>A.C.SPEZIA</v>
      </c>
      <c r="Z9" s="18" t="str">
        <f>IF($T9="","",IF($R9=$T9,$Q9,""))</f>
        <v>DTF</v>
      </c>
      <c r="AA9" s="18" t="str">
        <f>IF($R9&lt;$T9,$P9,"")</f>
        <v/>
      </c>
      <c r="AB9" s="18" t="str">
        <f>IF($R9&gt;$T9,$Q9,"")</f>
        <v/>
      </c>
    </row>
    <row r="10" spans="2:28" x14ac:dyDescent="0.15">
      <c r="B10" s="14" t="str">
        <f>SQUADRE!B4</f>
        <v>F.C.TIZIO</v>
      </c>
      <c r="C10" s="14" t="str">
        <f>SQUADRE!B5</f>
        <v>IRISH</v>
      </c>
      <c r="D10" s="15">
        <v>1</v>
      </c>
      <c r="E10" s="16" t="s">
        <v>49</v>
      </c>
      <c r="F10" s="17">
        <v>5</v>
      </c>
      <c r="G10" s="18" t="str">
        <f>IF(D10="","",B10)</f>
        <v>F.C.TIZIO</v>
      </c>
      <c r="H10" s="18" t="str">
        <f>IF(F10="","",C10)</f>
        <v>IRISH</v>
      </c>
      <c r="I10" s="18" t="str">
        <f>IF($D10&gt;$F10,$B10,"")</f>
        <v/>
      </c>
      <c r="J10" s="18" t="str">
        <f>IF($D10&lt;$F10,$C10,"")</f>
        <v>IRISH</v>
      </c>
      <c r="K10" s="18" t="str">
        <f t="shared" ref="K10:K13" si="0">IF($D10="","",IF($D10=$F10,$B10,""))</f>
        <v/>
      </c>
      <c r="L10" s="18" t="str">
        <f t="shared" ref="L10:L13" si="1">IF($F10="","",IF($D10=$F10,$C10,""))</f>
        <v/>
      </c>
      <c r="M10" s="18" t="str">
        <f>IF($D10&lt;$F10,$B10,"")</f>
        <v>F.C.TIZIO</v>
      </c>
      <c r="N10" s="18" t="str">
        <f>IF($D10&gt;$F10,$C10,"")</f>
        <v/>
      </c>
      <c r="P10" s="19" t="str">
        <f>SQUADRE!B5</f>
        <v>IRISH</v>
      </c>
      <c r="Q10" s="19" t="str">
        <f>SQUADRE!B4</f>
        <v>F.C.TIZIO</v>
      </c>
      <c r="R10" s="15">
        <v>0</v>
      </c>
      <c r="S10" s="16" t="s">
        <v>49</v>
      </c>
      <c r="T10" s="17">
        <v>2</v>
      </c>
      <c r="U10" s="18" t="str">
        <f>IF(R10="","",P10)</f>
        <v>IRISH</v>
      </c>
      <c r="V10" s="18" t="str">
        <f>IF(T10="","",Q10)</f>
        <v>F.C.TIZIO</v>
      </c>
      <c r="W10" s="18" t="str">
        <f>IF($R10&gt;$T10,$P10,"")</f>
        <v/>
      </c>
      <c r="X10" s="18" t="str">
        <f>IF($R10&lt;$T10,$Q10,"")</f>
        <v>F.C.TIZIO</v>
      </c>
      <c r="Y10" s="18" t="str">
        <f t="shared" ref="Y10:Y13" si="2">IF($R10="","",IF($R10=$T10,$P10,""))</f>
        <v/>
      </c>
      <c r="Z10" s="18" t="str">
        <f t="shared" ref="Z10:Z13" si="3">IF($T10="","",IF($R10=$T10,$Q10,""))</f>
        <v/>
      </c>
      <c r="AA10" s="18" t="str">
        <f>IF($R10&lt;$T10,$P10,"")</f>
        <v>IRISH</v>
      </c>
      <c r="AB10" s="18" t="str">
        <f>IF($R10&gt;$T10,$Q10,"")</f>
        <v/>
      </c>
    </row>
    <row r="11" spans="2:28" x14ac:dyDescent="0.15">
      <c r="B11" s="14" t="str">
        <f>SQUADRE!B6</f>
        <v>SBROOF OTF</v>
      </c>
      <c r="C11" s="14" t="str">
        <f>SQUADRE!B7</f>
        <v>POISONS</v>
      </c>
      <c r="D11" s="15">
        <v>1</v>
      </c>
      <c r="E11" s="16" t="s">
        <v>49</v>
      </c>
      <c r="F11" s="17">
        <v>2</v>
      </c>
      <c r="G11" s="18" t="str">
        <f>IF(D11="","",B11)</f>
        <v>SBROOF OTF</v>
      </c>
      <c r="H11" s="18" t="str">
        <f>IF(F11="","",C11)</f>
        <v>POISONS</v>
      </c>
      <c r="I11" s="18" t="str">
        <f>IF($D11&gt;$F11,$B11,"")</f>
        <v/>
      </c>
      <c r="J11" s="18" t="str">
        <f>IF($D11&lt;$F11,$C11,"")</f>
        <v>POISONS</v>
      </c>
      <c r="K11" s="18" t="str">
        <f t="shared" si="0"/>
        <v/>
      </c>
      <c r="L11" s="18" t="str">
        <f t="shared" si="1"/>
        <v/>
      </c>
      <c r="M11" s="18" t="str">
        <f>IF($D11&lt;$F11,$B11,"")</f>
        <v>SBROOF OTF</v>
      </c>
      <c r="N11" s="18" t="str">
        <f>IF($D11&gt;$F11,$C11,"")</f>
        <v/>
      </c>
      <c r="P11" s="19" t="str">
        <f>SQUADRE!B7</f>
        <v>POISONS</v>
      </c>
      <c r="Q11" s="19" t="str">
        <f>SQUADRE!B6</f>
        <v>SBROOF OTF</v>
      </c>
      <c r="R11" s="15">
        <v>4</v>
      </c>
      <c r="S11" s="16" t="s">
        <v>49</v>
      </c>
      <c r="T11" s="17">
        <v>0</v>
      </c>
      <c r="U11" s="18" t="str">
        <f>IF(R11="","",P11)</f>
        <v>POISONS</v>
      </c>
      <c r="V11" s="18" t="str">
        <f>IF(T11="","",Q11)</f>
        <v>SBROOF OTF</v>
      </c>
      <c r="W11" s="18" t="str">
        <f>IF($R11&gt;$T11,$P11,"")</f>
        <v>POISONS</v>
      </c>
      <c r="X11" s="18" t="str">
        <f>IF($R11&lt;$T11,$Q11,"")</f>
        <v/>
      </c>
      <c r="Y11" s="18" t="str">
        <f t="shared" si="2"/>
        <v/>
      </c>
      <c r="Z11" s="18" t="str">
        <f t="shared" si="3"/>
        <v/>
      </c>
      <c r="AA11" s="18" t="str">
        <f>IF($R11&lt;$T11,$P11,"")</f>
        <v/>
      </c>
      <c r="AB11" s="18" t="str">
        <f>IF($R11&gt;$T11,$Q11,"")</f>
        <v>SBROOF OTF</v>
      </c>
    </row>
    <row r="12" spans="2:28" x14ac:dyDescent="0.15">
      <c r="B12" s="14" t="str">
        <f>SQUADRE!B8</f>
        <v>IL PALAZZO</v>
      </c>
      <c r="C12" s="14" t="str">
        <f>SQUADRE!B9</f>
        <v>BATIGOL</v>
      </c>
      <c r="D12" s="15">
        <v>4</v>
      </c>
      <c r="E12" s="16" t="s">
        <v>49</v>
      </c>
      <c r="F12" s="17">
        <v>2</v>
      </c>
      <c r="G12" s="18" t="str">
        <f>IF(D12="","",B12)</f>
        <v>IL PALAZZO</v>
      </c>
      <c r="H12" s="18" t="str">
        <f>IF(F12="","",C12)</f>
        <v>BATIGOL</v>
      </c>
      <c r="I12" s="18" t="str">
        <f>IF($D12&gt;$F12,$B12,"")</f>
        <v>IL PALAZZO</v>
      </c>
      <c r="J12" s="18" t="str">
        <f>IF($D12&lt;$F12,$C12,"")</f>
        <v/>
      </c>
      <c r="K12" s="18" t="str">
        <f t="shared" si="0"/>
        <v/>
      </c>
      <c r="L12" s="18" t="str">
        <f t="shared" si="1"/>
        <v/>
      </c>
      <c r="M12" s="18" t="str">
        <f>IF($D12&lt;$F12,$B12,"")</f>
        <v/>
      </c>
      <c r="N12" s="18" t="str">
        <f>IF($D12&gt;$F12,$C12,"")</f>
        <v>BATIGOL</v>
      </c>
      <c r="P12" s="19" t="str">
        <f>SQUADRE!B9</f>
        <v>BATIGOL</v>
      </c>
      <c r="Q12" s="19" t="str">
        <f>SQUADRE!B8</f>
        <v>IL PALAZZO</v>
      </c>
      <c r="R12" s="15">
        <v>1</v>
      </c>
      <c r="S12" s="16" t="s">
        <v>49</v>
      </c>
      <c r="T12" s="17">
        <v>1</v>
      </c>
      <c r="U12" s="18" t="str">
        <f>IF(R12="","",P12)</f>
        <v>BATIGOL</v>
      </c>
      <c r="V12" s="18" t="str">
        <f>IF(T12="","",Q12)</f>
        <v>IL PALAZZO</v>
      </c>
      <c r="W12" s="18" t="str">
        <f>IF($R12&gt;$T12,$P12,"")</f>
        <v/>
      </c>
      <c r="X12" s="18" t="str">
        <f>IF($R12&lt;$T12,$Q12,"")</f>
        <v/>
      </c>
      <c r="Y12" s="18" t="str">
        <f t="shared" si="2"/>
        <v>BATIGOL</v>
      </c>
      <c r="Z12" s="18" t="str">
        <f t="shared" si="3"/>
        <v>IL PALAZZO</v>
      </c>
      <c r="AA12" s="18" t="str">
        <f>IF($R12&lt;$T12,$P12,"")</f>
        <v/>
      </c>
      <c r="AB12" s="18" t="str">
        <f>IF($R12&gt;$T12,$Q12,"")</f>
        <v/>
      </c>
    </row>
    <row r="13" spans="2:28" x14ac:dyDescent="0.15">
      <c r="B13" s="14" t="str">
        <f>SQUADRE!B10</f>
        <v>MIDDLESBROOF</v>
      </c>
      <c r="C13" s="14" t="str">
        <f>SQUADRE!B11</f>
        <v>ATHLETIC 23</v>
      </c>
      <c r="D13" s="15">
        <v>1</v>
      </c>
      <c r="E13" s="16" t="s">
        <v>49</v>
      </c>
      <c r="F13" s="17">
        <v>1</v>
      </c>
      <c r="G13" s="18" t="str">
        <f>IF(D13="","",B13)</f>
        <v>MIDDLESBROOF</v>
      </c>
      <c r="H13" s="18" t="str">
        <f>IF(F13="","",C13)</f>
        <v>ATHLETIC 23</v>
      </c>
      <c r="I13" s="18" t="str">
        <f>IF($D13&gt;$F13,$B13,"")</f>
        <v/>
      </c>
      <c r="J13" s="18" t="str">
        <f>IF($D13&lt;$F13,$C13,"")</f>
        <v/>
      </c>
      <c r="K13" s="18" t="str">
        <f t="shared" si="0"/>
        <v>MIDDLESBROOF</v>
      </c>
      <c r="L13" s="18" t="str">
        <f t="shared" si="1"/>
        <v>ATHLETIC 23</v>
      </c>
      <c r="M13" s="18" t="str">
        <f>IF($D13&lt;$F13,$B13,"")</f>
        <v/>
      </c>
      <c r="N13" s="18" t="str">
        <f>IF($D13&gt;$F13,$C13,"")</f>
        <v/>
      </c>
      <c r="P13" s="19" t="str">
        <f>SQUADRE!B11</f>
        <v>ATHLETIC 23</v>
      </c>
      <c r="Q13" s="19" t="str">
        <f>SQUADRE!B10</f>
        <v>MIDDLESBROOF</v>
      </c>
      <c r="R13" s="15">
        <v>1</v>
      </c>
      <c r="S13" s="16" t="s">
        <v>49</v>
      </c>
      <c r="T13" s="17">
        <v>1</v>
      </c>
      <c r="U13" s="18" t="str">
        <f>IF(R13="","",P13)</f>
        <v>ATHLETIC 23</v>
      </c>
      <c r="V13" s="18" t="str">
        <f>IF(T13="","",Q13)</f>
        <v>MIDDLESBROOF</v>
      </c>
      <c r="W13" s="18" t="str">
        <f>IF($R13&gt;$T13,$P13,"")</f>
        <v/>
      </c>
      <c r="X13" s="18" t="str">
        <f>IF($R13&lt;$T13,$Q13,"")</f>
        <v/>
      </c>
      <c r="Y13" s="18" t="str">
        <f t="shared" si="2"/>
        <v>ATHLETIC 23</v>
      </c>
      <c r="Z13" s="18" t="str">
        <f t="shared" si="3"/>
        <v>MIDDLESBROOF</v>
      </c>
      <c r="AA13" s="18" t="str">
        <f>IF($R13&lt;$T13,$P13,"")</f>
        <v/>
      </c>
      <c r="AB13" s="18" t="str">
        <f>IF($R13&gt;$T13,$Q13,"")</f>
        <v/>
      </c>
    </row>
    <row r="14" spans="2:28" x14ac:dyDescent="0.1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2:28" x14ac:dyDescent="0.15">
      <c r="B15" s="3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3" t="s">
        <v>17</v>
      </c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2:28" x14ac:dyDescent="0.15">
      <c r="B16" s="12"/>
      <c r="C16" s="13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12"/>
      <c r="Q16" s="13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</row>
    <row r="17" spans="2:28" x14ac:dyDescent="0.15">
      <c r="B17" s="14" t="str">
        <f>SQUADRE!B4</f>
        <v>F.C.TIZIO</v>
      </c>
      <c r="C17" s="14" t="str">
        <f>SQUADRE!B2</f>
        <v>DTF</v>
      </c>
      <c r="D17" s="15">
        <v>1</v>
      </c>
      <c r="E17" s="16" t="s">
        <v>49</v>
      </c>
      <c r="F17" s="17">
        <v>2</v>
      </c>
      <c r="G17" s="18" t="str">
        <f>IF(D17="","",B17)</f>
        <v>F.C.TIZIO</v>
      </c>
      <c r="H17" s="18" t="str">
        <f>IF(F17="","",C17)</f>
        <v>DTF</v>
      </c>
      <c r="I17" s="18" t="str">
        <f>IF($D17&gt;$F17,$B17,"")</f>
        <v/>
      </c>
      <c r="J17" s="18" t="str">
        <f>IF($D17&lt;$F17,$C17,"")</f>
        <v>DTF</v>
      </c>
      <c r="K17" s="18" t="str">
        <f>IF($D17="","",IF($D17=$F17,$B17,""))</f>
        <v/>
      </c>
      <c r="L17" s="18" t="str">
        <f>IF($F17="","",IF($D17=$F17,$C17,""))</f>
        <v/>
      </c>
      <c r="M17" s="18" t="str">
        <f>IF($D17&lt;$F17,$B17,"")</f>
        <v>F.C.TIZIO</v>
      </c>
      <c r="N17" s="18" t="str">
        <f>IF($D17&gt;$F17,$C17,"")</f>
        <v/>
      </c>
      <c r="P17" s="19" t="str">
        <f>SQUADRE!B2</f>
        <v>DTF</v>
      </c>
      <c r="Q17" s="19" t="str">
        <f>SQUADRE!B4</f>
        <v>F.C.TIZIO</v>
      </c>
      <c r="R17" s="15">
        <v>1</v>
      </c>
      <c r="S17" s="16" t="s">
        <v>49</v>
      </c>
      <c r="T17" s="17">
        <v>1</v>
      </c>
      <c r="U17" s="18" t="str">
        <f>IF(R17="","",P17)</f>
        <v>DTF</v>
      </c>
      <c r="V17" s="18" t="str">
        <f>IF(T17="","",Q17)</f>
        <v>F.C.TIZIO</v>
      </c>
      <c r="W17" s="18" t="str">
        <f>IF($R17&gt;$T17,$P17,"")</f>
        <v/>
      </c>
      <c r="X17" s="18" t="str">
        <f>IF($R17&lt;$T17,$Q17,"")</f>
        <v/>
      </c>
      <c r="Y17" s="18" t="str">
        <f>IF($R17="","",IF($R17=$T17,$P17,""))</f>
        <v>DTF</v>
      </c>
      <c r="Z17" s="18" t="str">
        <f>IF($T17="","",IF($R17=$T17,$Q17,""))</f>
        <v>F.C.TIZIO</v>
      </c>
      <c r="AA17" s="18" t="str">
        <f>IF($R17&lt;$T17,$P17,"")</f>
        <v/>
      </c>
      <c r="AB17" s="18" t="str">
        <f>IF($R17&gt;$T17,$Q17,"")</f>
        <v/>
      </c>
    </row>
    <row r="18" spans="2:28" x14ac:dyDescent="0.15">
      <c r="B18" s="14" t="str">
        <f>SQUADRE!B3</f>
        <v>A.C.SPEZIA</v>
      </c>
      <c r="C18" s="14" t="str">
        <f>SQUADRE!B6</f>
        <v>SBROOF OTF</v>
      </c>
      <c r="D18" s="15">
        <v>1</v>
      </c>
      <c r="E18" s="16" t="s">
        <v>49</v>
      </c>
      <c r="F18" s="17">
        <v>1</v>
      </c>
      <c r="G18" s="18" t="str">
        <f>IF(D18="","",B18)</f>
        <v>A.C.SPEZIA</v>
      </c>
      <c r="H18" s="18" t="str">
        <f>IF(F18="","",C18)</f>
        <v>SBROOF OTF</v>
      </c>
      <c r="I18" s="18" t="str">
        <f>IF($D18&gt;$F18,$B18,"")</f>
        <v/>
      </c>
      <c r="J18" s="18" t="str">
        <f>IF($D18&lt;$F18,$C18,"")</f>
        <v/>
      </c>
      <c r="K18" s="18" t="str">
        <f t="shared" ref="K18:K21" si="4">IF($D18="","",IF($D18=$F18,$B18,""))</f>
        <v>A.C.SPEZIA</v>
      </c>
      <c r="L18" s="18" t="str">
        <f t="shared" ref="L18:L21" si="5">IF($F18="","",IF($D18=$F18,$C18,""))</f>
        <v>SBROOF OTF</v>
      </c>
      <c r="M18" s="18" t="str">
        <f>IF($D18&lt;$F18,$B18,"")</f>
        <v/>
      </c>
      <c r="N18" s="18" t="str">
        <f>IF($D18&gt;$F18,$C18,"")</f>
        <v/>
      </c>
      <c r="P18" s="19" t="str">
        <f>SQUADRE!B6</f>
        <v>SBROOF OTF</v>
      </c>
      <c r="Q18" s="19" t="str">
        <f>SQUADRE!B3</f>
        <v>A.C.SPEZIA</v>
      </c>
      <c r="R18" s="15">
        <v>0</v>
      </c>
      <c r="S18" s="16" t="s">
        <v>49</v>
      </c>
      <c r="T18" s="17">
        <v>1</v>
      </c>
      <c r="U18" s="18" t="str">
        <f>IF(R18="","",P18)</f>
        <v>SBROOF OTF</v>
      </c>
      <c r="V18" s="18" t="str">
        <f>IF(T18="","",Q18)</f>
        <v>A.C.SPEZIA</v>
      </c>
      <c r="W18" s="18" t="str">
        <f>IF($R18&gt;$T18,$P18,"")</f>
        <v/>
      </c>
      <c r="X18" s="18" t="str">
        <f>IF($R18&lt;$T18,$Q18,"")</f>
        <v>A.C.SPEZIA</v>
      </c>
      <c r="Y18" s="18" t="str">
        <f t="shared" ref="Y18:Y21" si="6">IF($R18="","",IF($R18=$T18,$P18,""))</f>
        <v/>
      </c>
      <c r="Z18" s="18" t="str">
        <f t="shared" ref="Z18:Z21" si="7">IF($T18="","",IF($R18=$T18,$Q18,""))</f>
        <v/>
      </c>
      <c r="AA18" s="18" t="str">
        <f>IF($R18&lt;$T18,$P18,"")</f>
        <v>SBROOF OTF</v>
      </c>
      <c r="AB18" s="18" t="str">
        <f>IF($R18&gt;$T18,$Q18,"")</f>
        <v/>
      </c>
    </row>
    <row r="19" spans="2:28" x14ac:dyDescent="0.15">
      <c r="B19" s="14" t="str">
        <f>SQUADRE!B5</f>
        <v>IRISH</v>
      </c>
      <c r="C19" s="14" t="str">
        <f>SQUADRE!B8</f>
        <v>IL PALAZZO</v>
      </c>
      <c r="D19" s="15">
        <v>2</v>
      </c>
      <c r="E19" s="16" t="s">
        <v>49</v>
      </c>
      <c r="F19" s="17">
        <v>0</v>
      </c>
      <c r="G19" s="18" t="str">
        <f>IF(D19="","",B19)</f>
        <v>IRISH</v>
      </c>
      <c r="H19" s="18" t="str">
        <f>IF(F19="","",C19)</f>
        <v>IL PALAZZO</v>
      </c>
      <c r="I19" s="18" t="str">
        <f>IF($D19&gt;$F19,$B19,"")</f>
        <v>IRISH</v>
      </c>
      <c r="J19" s="18" t="str">
        <f>IF($D19&lt;$F19,$C19,"")</f>
        <v/>
      </c>
      <c r="K19" s="18" t="str">
        <f t="shared" si="4"/>
        <v/>
      </c>
      <c r="L19" s="18" t="str">
        <f t="shared" si="5"/>
        <v/>
      </c>
      <c r="M19" s="18" t="str">
        <f>IF($D19&lt;$F19,$B19,"")</f>
        <v/>
      </c>
      <c r="N19" s="18" t="str">
        <f>IF($D19&gt;$F19,$C19,"")</f>
        <v>IL PALAZZO</v>
      </c>
      <c r="P19" s="19" t="str">
        <f>SQUADRE!B8</f>
        <v>IL PALAZZO</v>
      </c>
      <c r="Q19" s="19" t="str">
        <f>SQUADRE!B5</f>
        <v>IRISH</v>
      </c>
      <c r="R19" s="15">
        <v>1</v>
      </c>
      <c r="S19" s="16" t="s">
        <v>49</v>
      </c>
      <c r="T19" s="17">
        <v>0</v>
      </c>
      <c r="U19" s="18" t="str">
        <f>IF(R19="","",P19)</f>
        <v>IL PALAZZO</v>
      </c>
      <c r="V19" s="18" t="str">
        <f>IF(T19="","",Q19)</f>
        <v>IRISH</v>
      </c>
      <c r="W19" s="18" t="str">
        <f>IF($R19&gt;$T19,$P19,"")</f>
        <v>IL PALAZZO</v>
      </c>
      <c r="X19" s="18" t="str">
        <f>IF($R19&lt;$T19,$Q19,"")</f>
        <v/>
      </c>
      <c r="Y19" s="18" t="str">
        <f t="shared" si="6"/>
        <v/>
      </c>
      <c r="Z19" s="18" t="str">
        <f t="shared" si="7"/>
        <v/>
      </c>
      <c r="AA19" s="18" t="str">
        <f>IF($R19&lt;$T19,$P19,"")</f>
        <v/>
      </c>
      <c r="AB19" s="18" t="str">
        <f>IF($R19&gt;$T19,$Q19,"")</f>
        <v>IRISH</v>
      </c>
    </row>
    <row r="20" spans="2:28" x14ac:dyDescent="0.15">
      <c r="B20" s="14" t="str">
        <f>SQUADRE!B7</f>
        <v>POISONS</v>
      </c>
      <c r="C20" s="14" t="str">
        <f>SQUADRE!B10</f>
        <v>MIDDLESBROOF</v>
      </c>
      <c r="D20" s="15">
        <v>2</v>
      </c>
      <c r="E20" s="16" t="s">
        <v>49</v>
      </c>
      <c r="F20" s="17">
        <v>1</v>
      </c>
      <c r="G20" s="18" t="str">
        <f>IF(D20="","",B20)</f>
        <v>POISONS</v>
      </c>
      <c r="H20" s="18" t="str">
        <f>IF(F20="","",C20)</f>
        <v>MIDDLESBROOF</v>
      </c>
      <c r="I20" s="18" t="str">
        <f>IF($D20&gt;$F20,$B20,"")</f>
        <v>POISONS</v>
      </c>
      <c r="J20" s="18" t="str">
        <f>IF($D20&lt;$F20,$C20,"")</f>
        <v/>
      </c>
      <c r="K20" s="18" t="str">
        <f t="shared" si="4"/>
        <v/>
      </c>
      <c r="L20" s="18" t="str">
        <f t="shared" si="5"/>
        <v/>
      </c>
      <c r="M20" s="18" t="str">
        <f>IF($D20&lt;$F20,$B20,"")</f>
        <v/>
      </c>
      <c r="N20" s="18" t="str">
        <f>IF($D20&gt;$F20,$C20,"")</f>
        <v>MIDDLESBROOF</v>
      </c>
      <c r="P20" s="19" t="str">
        <f>SQUADRE!B10</f>
        <v>MIDDLESBROOF</v>
      </c>
      <c r="Q20" s="19" t="str">
        <f>SQUADRE!B7</f>
        <v>POISONS</v>
      </c>
      <c r="R20" s="15">
        <v>1</v>
      </c>
      <c r="S20" s="16" t="s">
        <v>49</v>
      </c>
      <c r="T20" s="17">
        <v>0</v>
      </c>
      <c r="U20" s="18" t="str">
        <f>IF(R20="","",P20)</f>
        <v>MIDDLESBROOF</v>
      </c>
      <c r="V20" s="18" t="str">
        <f>IF(T20="","",Q20)</f>
        <v>POISONS</v>
      </c>
      <c r="W20" s="18" t="str">
        <f>IF($R20&gt;$T20,$P20,"")</f>
        <v>MIDDLESBROOF</v>
      </c>
      <c r="X20" s="18" t="str">
        <f>IF($R20&lt;$T20,$Q20,"")</f>
        <v/>
      </c>
      <c r="Y20" s="18" t="str">
        <f t="shared" si="6"/>
        <v/>
      </c>
      <c r="Z20" s="18" t="str">
        <f t="shared" si="7"/>
        <v/>
      </c>
      <c r="AA20" s="18" t="str">
        <f>IF($R20&lt;$T20,$P20,"")</f>
        <v/>
      </c>
      <c r="AB20" s="18" t="str">
        <f>IF($R20&gt;$T20,$Q20,"")</f>
        <v>POISONS</v>
      </c>
    </row>
    <row r="21" spans="2:28" x14ac:dyDescent="0.15">
      <c r="B21" s="14" t="str">
        <f>SQUADRE!B9</f>
        <v>BATIGOL</v>
      </c>
      <c r="C21" s="14" t="str">
        <f>SQUADRE!B11</f>
        <v>ATHLETIC 23</v>
      </c>
      <c r="D21" s="15">
        <v>3</v>
      </c>
      <c r="E21" s="16" t="s">
        <v>49</v>
      </c>
      <c r="F21" s="17">
        <v>1</v>
      </c>
      <c r="G21" s="18" t="str">
        <f>IF(D21="","",B21)</f>
        <v>BATIGOL</v>
      </c>
      <c r="H21" s="18" t="str">
        <f>IF(F21="","",C21)</f>
        <v>ATHLETIC 23</v>
      </c>
      <c r="I21" s="18" t="str">
        <f>IF($D21&gt;$F21,$B21,"")</f>
        <v>BATIGOL</v>
      </c>
      <c r="J21" s="18" t="str">
        <f>IF($D21&lt;$F21,$C21,"")</f>
        <v/>
      </c>
      <c r="K21" s="18" t="str">
        <f t="shared" si="4"/>
        <v/>
      </c>
      <c r="L21" s="18" t="str">
        <f t="shared" si="5"/>
        <v/>
      </c>
      <c r="M21" s="18" t="str">
        <f>IF($D21&lt;$F21,$B21,"")</f>
        <v/>
      </c>
      <c r="N21" s="18" t="str">
        <f>IF($D21&gt;$F21,$C21,"")</f>
        <v>ATHLETIC 23</v>
      </c>
      <c r="P21" s="19" t="str">
        <f>SQUADRE!B11</f>
        <v>ATHLETIC 23</v>
      </c>
      <c r="Q21" s="19" t="str">
        <f>SQUADRE!B9</f>
        <v>BATIGOL</v>
      </c>
      <c r="R21" s="15">
        <v>1</v>
      </c>
      <c r="S21" s="16" t="s">
        <v>49</v>
      </c>
      <c r="T21" s="17">
        <v>2</v>
      </c>
      <c r="U21" s="18" t="str">
        <f>IF(R21="","",P21)</f>
        <v>ATHLETIC 23</v>
      </c>
      <c r="V21" s="18" t="str">
        <f>IF(T21="","",Q21)</f>
        <v>BATIGOL</v>
      </c>
      <c r="W21" s="18" t="str">
        <f>IF($R21&gt;$T21,$P21,"")</f>
        <v/>
      </c>
      <c r="X21" s="18" t="str">
        <f>IF($R21&lt;$T21,$Q21,"")</f>
        <v>BATIGOL</v>
      </c>
      <c r="Y21" s="18" t="str">
        <f t="shared" si="6"/>
        <v/>
      </c>
      <c r="Z21" s="18" t="str">
        <f t="shared" si="7"/>
        <v/>
      </c>
      <c r="AA21" s="18" t="str">
        <f>IF($R21&lt;$T21,$P21,"")</f>
        <v>ATHLETIC 23</v>
      </c>
      <c r="AB21" s="18" t="str">
        <f>IF($R21&gt;$T21,$Q21,"")</f>
        <v/>
      </c>
    </row>
    <row r="22" spans="2:28" x14ac:dyDescent="0.1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2:28" x14ac:dyDescent="0.15">
      <c r="B23" s="3" t="s">
        <v>9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P23" s="3" t="s">
        <v>18</v>
      </c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2:28" x14ac:dyDescent="0.15">
      <c r="B24" s="12"/>
      <c r="C24" s="13"/>
      <c r="G24" s="18"/>
      <c r="H24" s="18"/>
      <c r="I24" s="18"/>
      <c r="J24" s="18"/>
      <c r="K24" s="18"/>
      <c r="L24" s="18"/>
      <c r="M24" s="18" t="str">
        <f>IF($D25="","",IF($D25=$F25,"",IF($D25&lt;$F25,$B24,"")))</f>
        <v/>
      </c>
      <c r="N24" s="18" t="str">
        <f>IF($D25="","",IF($D25=$F25,"",IF($D25&gt;$F25,$C24,"")))</f>
        <v/>
      </c>
      <c r="P24" s="12"/>
      <c r="Q24" s="13"/>
      <c r="U24" s="18"/>
      <c r="V24" s="18"/>
      <c r="W24" s="18"/>
      <c r="X24" s="18"/>
      <c r="Y24" s="18"/>
      <c r="Z24" s="18"/>
      <c r="AA24" s="18" t="str">
        <f>IF($D25="","",IF($D25=$F25,"",IF($D25&lt;$F25,$B24,"")))</f>
        <v/>
      </c>
      <c r="AB24" s="18" t="str">
        <f>IF($D25="","",IF($D25=$F25,"",IF($D25&gt;$F25,$C24,"")))</f>
        <v/>
      </c>
    </row>
    <row r="25" spans="2:28" x14ac:dyDescent="0.15">
      <c r="B25" s="14" t="str">
        <f>SQUADRE!B2</f>
        <v>DTF</v>
      </c>
      <c r="C25" s="14" t="str">
        <f>SQUADRE!B6</f>
        <v>SBROOF OTF</v>
      </c>
      <c r="D25" s="15">
        <v>1</v>
      </c>
      <c r="E25" s="16" t="s">
        <v>49</v>
      </c>
      <c r="F25" s="17">
        <v>1</v>
      </c>
      <c r="G25" s="18" t="str">
        <f>IF(D25="","",B25)</f>
        <v>DTF</v>
      </c>
      <c r="H25" s="18" t="str">
        <f>IF(F25="","",C25)</f>
        <v>SBROOF OTF</v>
      </c>
      <c r="I25" s="18" t="str">
        <f>IF($D25&gt;$F25,$B25,"")</f>
        <v/>
      </c>
      <c r="J25" s="18" t="str">
        <f>IF($D25&lt;$F25,$C25,"")</f>
        <v/>
      </c>
      <c r="K25" s="18" t="str">
        <f>IF($D25="","",IF($D25=$F25,$B25,""))</f>
        <v>DTF</v>
      </c>
      <c r="L25" s="18" t="str">
        <f>IF($F25="","",IF($D25=$F25,$C25,""))</f>
        <v>SBROOF OTF</v>
      </c>
      <c r="M25" s="18" t="str">
        <f>IF($D25&lt;$F25,$B25,"")</f>
        <v/>
      </c>
      <c r="N25" s="18" t="str">
        <f>IF($D25&gt;$F25,$C25,"")</f>
        <v/>
      </c>
      <c r="P25" s="19" t="str">
        <f>SQUADRE!B6</f>
        <v>SBROOF OTF</v>
      </c>
      <c r="Q25" s="19" t="str">
        <f>SQUADRE!B2</f>
        <v>DTF</v>
      </c>
      <c r="R25" s="15">
        <v>0</v>
      </c>
      <c r="S25" s="16" t="s">
        <v>49</v>
      </c>
      <c r="T25" s="17">
        <v>2</v>
      </c>
      <c r="U25" s="18" t="str">
        <f>IF(R25="","",P25)</f>
        <v>SBROOF OTF</v>
      </c>
      <c r="V25" s="18" t="str">
        <f>IF(T25="","",Q25)</f>
        <v>DTF</v>
      </c>
      <c r="W25" s="18" t="str">
        <f>IF($R25&gt;$T25,$P25,"")</f>
        <v/>
      </c>
      <c r="X25" s="18" t="str">
        <f>IF($R25&lt;$T25,$Q25,"")</f>
        <v>DTF</v>
      </c>
      <c r="Y25" s="18" t="str">
        <f>IF($R25="","",IF($R25=$T25,$P25,""))</f>
        <v/>
      </c>
      <c r="Z25" s="18" t="str">
        <f>IF($T25="","",IF($R25=$T25,$Q25,""))</f>
        <v/>
      </c>
      <c r="AA25" s="18" t="str">
        <f>IF($R25&lt;$T25,$P25,"")</f>
        <v>SBROOF OTF</v>
      </c>
      <c r="AB25" s="18" t="str">
        <f>IF($R25&gt;$T25,$Q25,"")</f>
        <v/>
      </c>
    </row>
    <row r="26" spans="2:28" x14ac:dyDescent="0.15">
      <c r="B26" s="14" t="str">
        <f>SQUADRE!B8</f>
        <v>IL PALAZZO</v>
      </c>
      <c r="C26" s="14" t="str">
        <f>SQUADRE!B4</f>
        <v>F.C.TIZIO</v>
      </c>
      <c r="D26" s="15">
        <v>0</v>
      </c>
      <c r="E26" s="16" t="s">
        <v>49</v>
      </c>
      <c r="F26" s="17">
        <v>3</v>
      </c>
      <c r="G26" s="18" t="str">
        <f>IF(D26="","",B26)</f>
        <v>IL PALAZZO</v>
      </c>
      <c r="H26" s="18" t="str">
        <f>IF(F26="","",C26)</f>
        <v>F.C.TIZIO</v>
      </c>
      <c r="I26" s="18" t="str">
        <f>IF($D26&gt;$F26,$B26,"")</f>
        <v/>
      </c>
      <c r="J26" s="18" t="str">
        <f>IF($D26&lt;$F26,$C26,"")</f>
        <v>F.C.TIZIO</v>
      </c>
      <c r="K26" s="18" t="str">
        <f t="shared" ref="K26:K29" si="8">IF($D26="","",IF($D26=$F26,$B26,""))</f>
        <v/>
      </c>
      <c r="L26" s="18" t="str">
        <f t="shared" ref="L26:L29" si="9">IF($F26="","",IF($D26=$F26,$C26,""))</f>
        <v/>
      </c>
      <c r="M26" s="18" t="str">
        <f>IF($D26&lt;$F26,$B26,"")</f>
        <v>IL PALAZZO</v>
      </c>
      <c r="N26" s="18" t="str">
        <f>IF($D26&gt;$F26,$C26,"")</f>
        <v/>
      </c>
      <c r="P26" s="19" t="str">
        <f>SQUADRE!B4</f>
        <v>F.C.TIZIO</v>
      </c>
      <c r="Q26" s="19" t="str">
        <f>SQUADRE!B8</f>
        <v>IL PALAZZO</v>
      </c>
      <c r="R26" s="15">
        <v>3</v>
      </c>
      <c r="S26" s="16" t="s">
        <v>49</v>
      </c>
      <c r="T26" s="17">
        <v>1</v>
      </c>
      <c r="U26" s="18" t="str">
        <f>IF(R26="","",P26)</f>
        <v>F.C.TIZIO</v>
      </c>
      <c r="V26" s="18" t="str">
        <f>IF(T26="","",Q26)</f>
        <v>IL PALAZZO</v>
      </c>
      <c r="W26" s="18" t="str">
        <f>IF($R26&gt;$T26,$P26,"")</f>
        <v>F.C.TIZIO</v>
      </c>
      <c r="X26" s="18" t="str">
        <f>IF($R26&lt;$T26,$Q26,"")</f>
        <v/>
      </c>
      <c r="Y26" s="18" t="str">
        <f t="shared" ref="Y26:Y29" si="10">IF($R26="","",IF($R26=$T26,$P26,""))</f>
        <v/>
      </c>
      <c r="Z26" s="18" t="str">
        <f t="shared" ref="Z26:Z29" si="11">IF($T26="","",IF($R26=$T26,$Q26,""))</f>
        <v/>
      </c>
      <c r="AA26" s="18" t="str">
        <f>IF($R26&lt;$T26,$P26,"")</f>
        <v/>
      </c>
      <c r="AB26" s="18" t="str">
        <f>IF($R26&gt;$T26,$Q26,"")</f>
        <v>IL PALAZZO</v>
      </c>
    </row>
    <row r="27" spans="2:28" x14ac:dyDescent="0.15">
      <c r="B27" s="14" t="str">
        <f>SQUADRE!B10</f>
        <v>MIDDLESBROOF</v>
      </c>
      <c r="C27" s="14" t="str">
        <f>SQUADRE!B3</f>
        <v>A.C.SPEZIA</v>
      </c>
      <c r="D27" s="15">
        <v>1</v>
      </c>
      <c r="E27" s="16" t="s">
        <v>49</v>
      </c>
      <c r="F27" s="17">
        <v>2</v>
      </c>
      <c r="G27" s="18" t="str">
        <f>IF(D27="","",B27)</f>
        <v>MIDDLESBROOF</v>
      </c>
      <c r="H27" s="18" t="str">
        <f>IF(F27="","",C27)</f>
        <v>A.C.SPEZIA</v>
      </c>
      <c r="I27" s="18" t="str">
        <f>IF($D27&gt;$F27,$B27,"")</f>
        <v/>
      </c>
      <c r="J27" s="18" t="str">
        <f>IF($D27&lt;$F27,$C27,"")</f>
        <v>A.C.SPEZIA</v>
      </c>
      <c r="K27" s="18" t="str">
        <f t="shared" si="8"/>
        <v/>
      </c>
      <c r="L27" s="18" t="str">
        <f t="shared" si="9"/>
        <v/>
      </c>
      <c r="M27" s="18" t="str">
        <f>IF($D27&lt;$F27,$B27,"")</f>
        <v>MIDDLESBROOF</v>
      </c>
      <c r="N27" s="18" t="str">
        <f>IF($D27&gt;$F27,$C27,"")</f>
        <v/>
      </c>
      <c r="P27" s="19" t="str">
        <f>SQUADRE!B3</f>
        <v>A.C.SPEZIA</v>
      </c>
      <c r="Q27" s="19" t="str">
        <f>SQUADRE!B10</f>
        <v>MIDDLESBROOF</v>
      </c>
      <c r="R27" s="15">
        <v>0</v>
      </c>
      <c r="S27" s="16" t="s">
        <v>49</v>
      </c>
      <c r="T27" s="17">
        <v>0</v>
      </c>
      <c r="U27" s="18" t="str">
        <f>IF(R27="","",P27)</f>
        <v>A.C.SPEZIA</v>
      </c>
      <c r="V27" s="18" t="str">
        <f>IF(T27="","",Q27)</f>
        <v>MIDDLESBROOF</v>
      </c>
      <c r="W27" s="18" t="str">
        <f>IF($R27&gt;$T27,$P27,"")</f>
        <v/>
      </c>
      <c r="X27" s="18" t="str">
        <f>IF($R27&lt;$T27,$Q27,"")</f>
        <v/>
      </c>
      <c r="Y27" s="18" t="str">
        <f t="shared" si="10"/>
        <v>A.C.SPEZIA</v>
      </c>
      <c r="Z27" s="18" t="str">
        <f t="shared" si="11"/>
        <v>MIDDLESBROOF</v>
      </c>
      <c r="AA27" s="18" t="str">
        <f>IF($R27&lt;$T27,$P27,"")</f>
        <v/>
      </c>
      <c r="AB27" s="18" t="str">
        <f>IF($R27&gt;$T27,$Q27,"")</f>
        <v/>
      </c>
    </row>
    <row r="28" spans="2:28" x14ac:dyDescent="0.15">
      <c r="B28" s="14" t="str">
        <f>SQUADRE!B11</f>
        <v>ATHLETIC 23</v>
      </c>
      <c r="C28" s="14" t="str">
        <f>SQUADRE!B5</f>
        <v>IRISH</v>
      </c>
      <c r="D28" s="15">
        <v>2</v>
      </c>
      <c r="E28" s="16" t="s">
        <v>49</v>
      </c>
      <c r="F28" s="17">
        <v>0</v>
      </c>
      <c r="G28" s="18" t="str">
        <f>IF(D28="","",B28)</f>
        <v>ATHLETIC 23</v>
      </c>
      <c r="H28" s="18" t="str">
        <f>IF(F28="","",C28)</f>
        <v>IRISH</v>
      </c>
      <c r="I28" s="18" t="str">
        <f>IF($D28&gt;$F28,$B28,"")</f>
        <v>ATHLETIC 23</v>
      </c>
      <c r="J28" s="18" t="str">
        <f>IF($D28&lt;$F28,$C28,"")</f>
        <v/>
      </c>
      <c r="K28" s="18" t="str">
        <f t="shared" si="8"/>
        <v/>
      </c>
      <c r="L28" s="18" t="str">
        <f t="shared" si="9"/>
        <v/>
      </c>
      <c r="M28" s="18" t="str">
        <f>IF($D28&lt;$F28,$B28,"")</f>
        <v/>
      </c>
      <c r="N28" s="18" t="str">
        <f>IF($D28&gt;$F28,$C28,"")</f>
        <v>IRISH</v>
      </c>
      <c r="P28" s="19" t="str">
        <f>SQUADRE!B5</f>
        <v>IRISH</v>
      </c>
      <c r="Q28" s="19" t="str">
        <f>SQUADRE!B11</f>
        <v>ATHLETIC 23</v>
      </c>
      <c r="R28" s="15">
        <v>1</v>
      </c>
      <c r="S28" s="16" t="s">
        <v>49</v>
      </c>
      <c r="T28" s="17">
        <v>2</v>
      </c>
      <c r="U28" s="18" t="str">
        <f>IF(R28="","",P28)</f>
        <v>IRISH</v>
      </c>
      <c r="V28" s="18" t="str">
        <f>IF(T28="","",Q28)</f>
        <v>ATHLETIC 23</v>
      </c>
      <c r="W28" s="18" t="str">
        <f>IF($R28&gt;$T28,$P28,"")</f>
        <v/>
      </c>
      <c r="X28" s="18" t="str">
        <f>IF($R28&lt;$T28,$Q28,"")</f>
        <v>ATHLETIC 23</v>
      </c>
      <c r="Y28" s="18" t="str">
        <f t="shared" si="10"/>
        <v/>
      </c>
      <c r="Z28" s="18" t="str">
        <f t="shared" si="11"/>
        <v/>
      </c>
      <c r="AA28" s="18" t="str">
        <f>IF($R28&lt;$T28,$P28,"")</f>
        <v>IRISH</v>
      </c>
      <c r="AB28" s="18" t="str">
        <f>IF($R28&gt;$T28,$Q28,"")</f>
        <v/>
      </c>
    </row>
    <row r="29" spans="2:28" x14ac:dyDescent="0.15">
      <c r="B29" s="14" t="str">
        <f>SQUADRE!B9</f>
        <v>BATIGOL</v>
      </c>
      <c r="C29" s="14" t="str">
        <f>SQUADRE!B7</f>
        <v>POISONS</v>
      </c>
      <c r="D29" s="15">
        <v>3</v>
      </c>
      <c r="E29" s="16" t="s">
        <v>49</v>
      </c>
      <c r="F29" s="17">
        <v>0</v>
      </c>
      <c r="G29" s="18" t="str">
        <f>IF(D29="","",B29)</f>
        <v>BATIGOL</v>
      </c>
      <c r="H29" s="18" t="str">
        <f>IF(F29="","",C29)</f>
        <v>POISONS</v>
      </c>
      <c r="I29" s="18" t="str">
        <f>IF($D29&gt;$F29,$B29,"")</f>
        <v>BATIGOL</v>
      </c>
      <c r="J29" s="18" t="str">
        <f>IF($D29&lt;$F29,$C29,"")</f>
        <v/>
      </c>
      <c r="K29" s="18" t="str">
        <f t="shared" si="8"/>
        <v/>
      </c>
      <c r="L29" s="18" t="str">
        <f t="shared" si="9"/>
        <v/>
      </c>
      <c r="M29" s="18" t="str">
        <f>IF($D29&lt;$F29,$B29,"")</f>
        <v/>
      </c>
      <c r="N29" s="18" t="str">
        <f>IF($D29&gt;$F29,$C29,"")</f>
        <v>POISONS</v>
      </c>
      <c r="P29" s="19" t="str">
        <f>SQUADRE!B7</f>
        <v>POISONS</v>
      </c>
      <c r="Q29" s="19" t="str">
        <f>SQUADRE!B9</f>
        <v>BATIGOL</v>
      </c>
      <c r="R29" s="15">
        <v>1</v>
      </c>
      <c r="S29" s="16" t="s">
        <v>49</v>
      </c>
      <c r="T29" s="17">
        <v>0</v>
      </c>
      <c r="U29" s="18" t="str">
        <f>IF(R29="","",P29)</f>
        <v>POISONS</v>
      </c>
      <c r="V29" s="18" t="str">
        <f>IF(T29="","",Q29)</f>
        <v>BATIGOL</v>
      </c>
      <c r="W29" s="18" t="str">
        <f>IF($R29&gt;$T29,$P29,"")</f>
        <v>POISONS</v>
      </c>
      <c r="X29" s="18" t="str">
        <f>IF($R29&lt;$T29,$Q29,"")</f>
        <v/>
      </c>
      <c r="Y29" s="18" t="str">
        <f t="shared" si="10"/>
        <v/>
      </c>
      <c r="Z29" s="18" t="str">
        <f t="shared" si="11"/>
        <v/>
      </c>
      <c r="AA29" s="18" t="str">
        <f>IF($R29&lt;$T29,$P29,"")</f>
        <v/>
      </c>
      <c r="AB29" s="18" t="str">
        <f>IF($R29&gt;$T29,$Q29,"")</f>
        <v>BATIGOL</v>
      </c>
    </row>
    <row r="30" spans="2:28" x14ac:dyDescent="0.1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2:28" x14ac:dyDescent="0.15">
      <c r="B31" s="3" t="s">
        <v>10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P31" s="3" t="s">
        <v>19</v>
      </c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2:28" x14ac:dyDescent="0.15">
      <c r="B32" s="12"/>
      <c r="C32" s="13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P32" s="12"/>
      <c r="Q32" s="13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</row>
    <row r="33" spans="1:28" x14ac:dyDescent="0.15">
      <c r="B33" s="14" t="str">
        <f>SQUADRE!B8</f>
        <v>IL PALAZZO</v>
      </c>
      <c r="C33" s="14" t="str">
        <f>SQUADRE!B2</f>
        <v>DTF</v>
      </c>
      <c r="D33" s="15">
        <v>1</v>
      </c>
      <c r="E33" s="16" t="s">
        <v>49</v>
      </c>
      <c r="F33" s="17">
        <v>5</v>
      </c>
      <c r="G33" s="18" t="str">
        <f>IF(D33="","",B33)</f>
        <v>IL PALAZZO</v>
      </c>
      <c r="H33" s="18" t="str">
        <f>IF(F33="","",C33)</f>
        <v>DTF</v>
      </c>
      <c r="I33" s="18" t="str">
        <f>IF($D33&gt;$F33,$B33,"")</f>
        <v/>
      </c>
      <c r="J33" s="18" t="str">
        <f>IF($D33&lt;$F33,$C33,"")</f>
        <v>DTF</v>
      </c>
      <c r="K33" s="18" t="str">
        <f>IF($D33="","",IF($D33=$F33,$B33,""))</f>
        <v/>
      </c>
      <c r="L33" s="18" t="str">
        <f>IF($F33="","",IF($D33=$F33,$C33,""))</f>
        <v/>
      </c>
      <c r="M33" s="18" t="str">
        <f>IF($D33&lt;$F33,$B33,"")</f>
        <v>IL PALAZZO</v>
      </c>
      <c r="N33" s="18" t="str">
        <f>IF($D33&gt;$F33,$C33,"")</f>
        <v/>
      </c>
      <c r="P33" s="19" t="str">
        <f>SQUADRE!B2</f>
        <v>DTF</v>
      </c>
      <c r="Q33" s="19" t="str">
        <f>SQUADRE!B8</f>
        <v>IL PALAZZO</v>
      </c>
      <c r="R33" s="15">
        <v>3</v>
      </c>
      <c r="S33" s="16" t="s">
        <v>49</v>
      </c>
      <c r="T33" s="17">
        <v>2</v>
      </c>
      <c r="U33" s="18" t="str">
        <f>IF(R33="","",P33)</f>
        <v>DTF</v>
      </c>
      <c r="V33" s="18" t="str">
        <f>IF(T33="","",Q33)</f>
        <v>IL PALAZZO</v>
      </c>
      <c r="W33" s="18" t="str">
        <f>IF($R33&gt;$T33,$P33,"")</f>
        <v>DTF</v>
      </c>
      <c r="X33" s="18" t="str">
        <f>IF($R33&lt;$T33,$Q33,"")</f>
        <v/>
      </c>
      <c r="Y33" s="18" t="str">
        <f>IF($R33="","",IF($R33=$T33,$P33,""))</f>
        <v/>
      </c>
      <c r="Z33" s="18" t="str">
        <f>IF($T33="","",IF($R33=$T33,$Q33,""))</f>
        <v/>
      </c>
      <c r="AA33" s="18" t="str">
        <f>IF($R33&lt;$T33,$P33,"")</f>
        <v/>
      </c>
      <c r="AB33" s="18" t="str">
        <f>IF($R33&gt;$T33,$Q33,"")</f>
        <v>IL PALAZZO</v>
      </c>
    </row>
    <row r="34" spans="1:28" x14ac:dyDescent="0.15">
      <c r="B34" s="14" t="str">
        <f>SQUADRE!B6</f>
        <v>SBROOF OTF</v>
      </c>
      <c r="C34" s="14" t="str">
        <f>SQUADRE!B10</f>
        <v>MIDDLESBROOF</v>
      </c>
      <c r="D34" s="15">
        <v>0</v>
      </c>
      <c r="E34" s="16" t="s">
        <v>49</v>
      </c>
      <c r="F34" s="17">
        <v>2</v>
      </c>
      <c r="G34" s="18" t="str">
        <f>IF(D34="","",B34)</f>
        <v>SBROOF OTF</v>
      </c>
      <c r="H34" s="18" t="str">
        <f>IF(F34="","",C34)</f>
        <v>MIDDLESBROOF</v>
      </c>
      <c r="I34" s="18" t="str">
        <f>IF($D34&gt;$F34,$B34,"")</f>
        <v/>
      </c>
      <c r="J34" s="18" t="str">
        <f>IF($D34&lt;$F34,$C34,"")</f>
        <v>MIDDLESBROOF</v>
      </c>
      <c r="K34" s="18" t="str">
        <f t="shared" ref="K34:K37" si="12">IF($D34="","",IF($D34=$F34,$B34,""))</f>
        <v/>
      </c>
      <c r="L34" s="18" t="str">
        <f t="shared" ref="L34:L37" si="13">IF($F34="","",IF($D34=$F34,$C34,""))</f>
        <v/>
      </c>
      <c r="M34" s="18" t="str">
        <f>IF($D34&lt;$F34,$B34,"")</f>
        <v>SBROOF OTF</v>
      </c>
      <c r="N34" s="18" t="str">
        <f>IF($D34&gt;$F34,$C34,"")</f>
        <v/>
      </c>
      <c r="P34" s="19" t="str">
        <f>SQUADRE!B10</f>
        <v>MIDDLESBROOF</v>
      </c>
      <c r="Q34" s="19" t="str">
        <f>SQUADRE!B6</f>
        <v>SBROOF OTF</v>
      </c>
      <c r="R34" s="15">
        <v>2</v>
      </c>
      <c r="S34" s="16" t="s">
        <v>49</v>
      </c>
      <c r="T34" s="17">
        <v>0</v>
      </c>
      <c r="U34" s="18" t="str">
        <f>IF(R34="","",P34)</f>
        <v>MIDDLESBROOF</v>
      </c>
      <c r="V34" s="18" t="str">
        <f>IF(T34="","",Q34)</f>
        <v>SBROOF OTF</v>
      </c>
      <c r="W34" s="18" t="str">
        <f>IF($R34&gt;$T34,$P34,"")</f>
        <v>MIDDLESBROOF</v>
      </c>
      <c r="X34" s="18" t="str">
        <f>IF($R34&lt;$T34,$Q34,"")</f>
        <v/>
      </c>
      <c r="Y34" s="18" t="str">
        <f t="shared" ref="Y34:Y37" si="14">IF($R34="","",IF($R34=$T34,$P34,""))</f>
        <v/>
      </c>
      <c r="Z34" s="18" t="str">
        <f t="shared" ref="Z34:Z37" si="15">IF($T34="","",IF($R34=$T34,$Q34,""))</f>
        <v/>
      </c>
      <c r="AA34" s="18" t="str">
        <f>IF($R34&lt;$T34,$P34,"")</f>
        <v/>
      </c>
      <c r="AB34" s="18" t="str">
        <f>IF($R34&gt;$T34,$Q34,"")</f>
        <v>SBROOF OTF</v>
      </c>
    </row>
    <row r="35" spans="1:28" x14ac:dyDescent="0.15">
      <c r="B35" s="14" t="str">
        <f>SQUADRE!B4</f>
        <v>F.C.TIZIO</v>
      </c>
      <c r="C35" s="14" t="str">
        <f>SQUADRE!B11</f>
        <v>ATHLETIC 23</v>
      </c>
      <c r="D35" s="15">
        <v>1</v>
      </c>
      <c r="E35" s="16" t="s">
        <v>49</v>
      </c>
      <c r="F35" s="17">
        <v>0</v>
      </c>
      <c r="G35" s="18" t="str">
        <f>IF(D35="","",B35)</f>
        <v>F.C.TIZIO</v>
      </c>
      <c r="H35" s="18" t="str">
        <f>IF(F35="","",C35)</f>
        <v>ATHLETIC 23</v>
      </c>
      <c r="I35" s="18" t="str">
        <f>IF($D35&gt;$F35,$B35,"")</f>
        <v>F.C.TIZIO</v>
      </c>
      <c r="J35" s="18" t="str">
        <f>IF($D35&lt;$F35,$C35,"")</f>
        <v/>
      </c>
      <c r="K35" s="18" t="str">
        <f t="shared" si="12"/>
        <v/>
      </c>
      <c r="L35" s="18" t="str">
        <f t="shared" si="13"/>
        <v/>
      </c>
      <c r="M35" s="18" t="str">
        <f>IF($D35&lt;$F35,$B35,"")</f>
        <v/>
      </c>
      <c r="N35" s="18" t="str">
        <f>IF($D35&gt;$F35,$C35,"")</f>
        <v>ATHLETIC 23</v>
      </c>
      <c r="P35" s="19" t="str">
        <f>SQUADRE!B11</f>
        <v>ATHLETIC 23</v>
      </c>
      <c r="Q35" s="19" t="str">
        <f>SQUADRE!B4</f>
        <v>F.C.TIZIO</v>
      </c>
      <c r="R35" s="15">
        <v>2</v>
      </c>
      <c r="S35" s="16" t="s">
        <v>49</v>
      </c>
      <c r="T35" s="17">
        <v>1</v>
      </c>
      <c r="U35" s="18" t="str">
        <f>IF(R35="","",P35)</f>
        <v>ATHLETIC 23</v>
      </c>
      <c r="V35" s="18" t="str">
        <f>IF(T35="","",Q35)</f>
        <v>F.C.TIZIO</v>
      </c>
      <c r="W35" s="18" t="str">
        <f>IF($R35&gt;$T35,$P35,"")</f>
        <v>ATHLETIC 23</v>
      </c>
      <c r="X35" s="18" t="str">
        <f>IF($R35&lt;$T35,$Q35,"")</f>
        <v/>
      </c>
      <c r="Y35" s="18" t="str">
        <f t="shared" si="14"/>
        <v/>
      </c>
      <c r="Z35" s="18" t="str">
        <f t="shared" si="15"/>
        <v/>
      </c>
      <c r="AA35" s="18" t="str">
        <f>IF($R35&lt;$T35,$P35,"")</f>
        <v/>
      </c>
      <c r="AB35" s="18" t="str">
        <f>IF($R35&gt;$T35,$Q35,"")</f>
        <v>F.C.TIZIO</v>
      </c>
    </row>
    <row r="36" spans="1:28" x14ac:dyDescent="0.15">
      <c r="B36" s="14" t="str">
        <f>SQUADRE!B3</f>
        <v>A.C.SPEZIA</v>
      </c>
      <c r="C36" s="14" t="str">
        <f>SQUADRE!B9</f>
        <v>BATIGOL</v>
      </c>
      <c r="D36" s="15">
        <v>1</v>
      </c>
      <c r="E36" s="16" t="s">
        <v>49</v>
      </c>
      <c r="F36" s="17">
        <v>0</v>
      </c>
      <c r="G36" s="18" t="str">
        <f>IF(D36="","",B36)</f>
        <v>A.C.SPEZIA</v>
      </c>
      <c r="H36" s="18" t="str">
        <f>IF(F36="","",C36)</f>
        <v>BATIGOL</v>
      </c>
      <c r="I36" s="18" t="str">
        <f>IF($D36&gt;$F36,$B36,"")</f>
        <v>A.C.SPEZIA</v>
      </c>
      <c r="J36" s="18" t="str">
        <f>IF($D36&lt;$F36,$C36,"")</f>
        <v/>
      </c>
      <c r="K36" s="18" t="str">
        <f t="shared" si="12"/>
        <v/>
      </c>
      <c r="L36" s="18" t="str">
        <f t="shared" si="13"/>
        <v/>
      </c>
      <c r="M36" s="18" t="str">
        <f>IF($D36&lt;$F36,$B36,"")</f>
        <v/>
      </c>
      <c r="N36" s="18" t="str">
        <f>IF($D36&gt;$F36,$C36,"")</f>
        <v>BATIGOL</v>
      </c>
      <c r="P36" s="19" t="str">
        <f>SQUADRE!B9</f>
        <v>BATIGOL</v>
      </c>
      <c r="Q36" s="19" t="str">
        <f>SQUADRE!B3</f>
        <v>A.C.SPEZIA</v>
      </c>
      <c r="R36" s="15">
        <v>1</v>
      </c>
      <c r="S36" s="16" t="s">
        <v>49</v>
      </c>
      <c r="T36" s="17">
        <v>0</v>
      </c>
      <c r="U36" s="18" t="str">
        <f>IF(R36="","",P36)</f>
        <v>BATIGOL</v>
      </c>
      <c r="V36" s="18" t="str">
        <f>IF(T36="","",Q36)</f>
        <v>A.C.SPEZIA</v>
      </c>
      <c r="W36" s="18" t="str">
        <f>IF($R36&gt;$T36,$P36,"")</f>
        <v>BATIGOL</v>
      </c>
      <c r="X36" s="18" t="str">
        <f>IF($R36&lt;$T36,$Q36,"")</f>
        <v/>
      </c>
      <c r="Y36" s="18" t="str">
        <f t="shared" si="14"/>
        <v/>
      </c>
      <c r="Z36" s="18" t="str">
        <f t="shared" si="15"/>
        <v/>
      </c>
      <c r="AA36" s="18" t="str">
        <f>IF($R36&lt;$T36,$P36,"")</f>
        <v/>
      </c>
      <c r="AB36" s="18" t="str">
        <f>IF($R36&gt;$T36,$Q36,"")</f>
        <v>A.C.SPEZIA</v>
      </c>
    </row>
    <row r="37" spans="1:28" x14ac:dyDescent="0.15">
      <c r="B37" s="14" t="str">
        <f>SQUADRE!B5</f>
        <v>IRISH</v>
      </c>
      <c r="C37" s="14" t="str">
        <f>SQUADRE!B7</f>
        <v>POISONS</v>
      </c>
      <c r="D37" s="15">
        <v>1</v>
      </c>
      <c r="E37" s="16" t="s">
        <v>49</v>
      </c>
      <c r="F37" s="17">
        <v>1</v>
      </c>
      <c r="G37" s="18" t="str">
        <f>IF(D37="","",B37)</f>
        <v>IRISH</v>
      </c>
      <c r="H37" s="18" t="str">
        <f>IF(F37="","",C37)</f>
        <v>POISONS</v>
      </c>
      <c r="I37" s="18" t="str">
        <f>IF($D37&gt;$F37,$B37,"")</f>
        <v/>
      </c>
      <c r="J37" s="18" t="str">
        <f>IF($D37&lt;$F37,$C37,"")</f>
        <v/>
      </c>
      <c r="K37" s="18" t="str">
        <f t="shared" si="12"/>
        <v>IRISH</v>
      </c>
      <c r="L37" s="18" t="str">
        <f t="shared" si="13"/>
        <v>POISONS</v>
      </c>
      <c r="M37" s="18" t="str">
        <f>IF($D37&lt;$F37,$B37,"")</f>
        <v/>
      </c>
      <c r="N37" s="18" t="str">
        <f>IF($D37&gt;$F37,$C37,"")</f>
        <v/>
      </c>
      <c r="P37" s="19" t="str">
        <f>SQUADRE!B7</f>
        <v>POISONS</v>
      </c>
      <c r="Q37" s="19" t="str">
        <f>SQUADRE!B5</f>
        <v>IRISH</v>
      </c>
      <c r="R37" s="15">
        <v>1</v>
      </c>
      <c r="S37" s="16" t="s">
        <v>49</v>
      </c>
      <c r="T37" s="17">
        <v>1</v>
      </c>
      <c r="U37" s="18" t="str">
        <f>IF(R37="","",P37)</f>
        <v>POISONS</v>
      </c>
      <c r="V37" s="18" t="str">
        <f>IF(T37="","",Q37)</f>
        <v>IRISH</v>
      </c>
      <c r="W37" s="18" t="str">
        <f>IF($R37&gt;$T37,$P37,"")</f>
        <v/>
      </c>
      <c r="X37" s="18" t="str">
        <f>IF($R37&lt;$T37,$Q37,"")</f>
        <v/>
      </c>
      <c r="Y37" s="18" t="str">
        <f t="shared" si="14"/>
        <v>POISONS</v>
      </c>
      <c r="Z37" s="18" t="str">
        <f t="shared" si="15"/>
        <v>IRISH</v>
      </c>
      <c r="AA37" s="18" t="str">
        <f>IF($R37&lt;$T37,$P37,"")</f>
        <v/>
      </c>
      <c r="AB37" s="18" t="str">
        <f>IF($R37&gt;$T37,$Q37,"")</f>
        <v/>
      </c>
    </row>
    <row r="38" spans="1:28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x14ac:dyDescent="0.15">
      <c r="B39" s="3" t="s">
        <v>11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P39" s="3" t="s">
        <v>20</v>
      </c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x14ac:dyDescent="0.15">
      <c r="B40" s="12"/>
      <c r="C40" s="13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P40" s="12"/>
      <c r="Q40" s="13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15">
      <c r="B41" s="14" t="str">
        <f>SQUADRE!B2</f>
        <v>DTF</v>
      </c>
      <c r="C41" s="14" t="str">
        <f>SQUADRE!B10</f>
        <v>MIDDLESBROOF</v>
      </c>
      <c r="D41" s="15">
        <v>3</v>
      </c>
      <c r="E41" s="16" t="s">
        <v>49</v>
      </c>
      <c r="F41" s="17">
        <v>1</v>
      </c>
      <c r="G41" s="18" t="str">
        <f>IF(D41="","",B41)</f>
        <v>DTF</v>
      </c>
      <c r="H41" s="18" t="str">
        <f>IF(F41="","",C41)</f>
        <v>MIDDLESBROOF</v>
      </c>
      <c r="I41" s="18" t="str">
        <f>IF($D41&gt;$F41,$B41,"")</f>
        <v>DTF</v>
      </c>
      <c r="J41" s="18" t="str">
        <f>IF($D41&lt;$F41,$C41,"")</f>
        <v/>
      </c>
      <c r="K41" s="18" t="str">
        <f>IF($D41="","",IF($D41=$F41,$B41,""))</f>
        <v/>
      </c>
      <c r="L41" s="18" t="str">
        <f>IF($F41="","",IF($D41=$F41,$C41,""))</f>
        <v/>
      </c>
      <c r="M41" s="18" t="str">
        <f>IF($D41&lt;$F41,$B41,"")</f>
        <v/>
      </c>
      <c r="N41" s="18" t="str">
        <f>IF($D41&gt;$F41,$C41,"")</f>
        <v>MIDDLESBROOF</v>
      </c>
      <c r="P41" s="19" t="str">
        <f>SQUADRE!B10</f>
        <v>MIDDLESBROOF</v>
      </c>
      <c r="Q41" s="19" t="str">
        <f>SQUADRE!B2</f>
        <v>DTF</v>
      </c>
      <c r="R41" s="15">
        <v>3</v>
      </c>
      <c r="S41" s="16" t="s">
        <v>49</v>
      </c>
      <c r="T41" s="17">
        <v>0</v>
      </c>
      <c r="U41" s="18" t="str">
        <f>IF(R41="","",P41)</f>
        <v>MIDDLESBROOF</v>
      </c>
      <c r="V41" s="18" t="str">
        <f>IF(T41="","",Q41)</f>
        <v>DTF</v>
      </c>
      <c r="W41" s="18" t="str">
        <f>IF($R41&gt;$T41,$P41,"")</f>
        <v>MIDDLESBROOF</v>
      </c>
      <c r="X41" s="18" t="str">
        <f>IF($R41&lt;$T41,$Q41,"")</f>
        <v/>
      </c>
      <c r="Y41" s="18" t="str">
        <f>IF($R41="","",IF($R41=$T41,$P41,""))</f>
        <v/>
      </c>
      <c r="Z41" s="18" t="str">
        <f>IF($T41="","",IF($R41=$T41,$Q41,""))</f>
        <v/>
      </c>
      <c r="AA41" s="18" t="str">
        <f>IF($R41&lt;$T41,$P41,"")</f>
        <v/>
      </c>
      <c r="AB41" s="18" t="str">
        <f>IF($R41&gt;$T41,$Q41,"")</f>
        <v>DTF</v>
      </c>
    </row>
    <row r="42" spans="1:28" x14ac:dyDescent="0.15">
      <c r="B42" s="14" t="str">
        <f>SQUADRE!B11</f>
        <v>ATHLETIC 23</v>
      </c>
      <c r="C42" s="14" t="str">
        <f>SQUADRE!B8</f>
        <v>IL PALAZZO</v>
      </c>
      <c r="D42" s="15">
        <v>1</v>
      </c>
      <c r="E42" s="16" t="s">
        <v>49</v>
      </c>
      <c r="F42" s="17">
        <v>2</v>
      </c>
      <c r="G42" s="18" t="str">
        <f>IF(D42="","",B42)</f>
        <v>ATHLETIC 23</v>
      </c>
      <c r="H42" s="18" t="str">
        <f>IF(F42="","",C42)</f>
        <v>IL PALAZZO</v>
      </c>
      <c r="I42" s="18" t="str">
        <f>IF($D42&gt;$F42,$B42,"")</f>
        <v/>
      </c>
      <c r="J42" s="18" t="str">
        <f>IF($D42&lt;$F42,$C42,"")</f>
        <v>IL PALAZZO</v>
      </c>
      <c r="K42" s="18" t="str">
        <f t="shared" ref="K42:K45" si="16">IF($D42="","",IF($D42=$F42,$B42,""))</f>
        <v/>
      </c>
      <c r="L42" s="18" t="str">
        <f t="shared" ref="L42:L45" si="17">IF($F42="","",IF($D42=$F42,$C42,""))</f>
        <v/>
      </c>
      <c r="M42" s="18" t="str">
        <f>IF($D42&lt;$F42,$B42,"")</f>
        <v>ATHLETIC 23</v>
      </c>
      <c r="N42" s="18" t="str">
        <f>IF($D42&gt;$F42,$C42,"")</f>
        <v/>
      </c>
      <c r="P42" s="19" t="str">
        <f>SQUADRE!B8</f>
        <v>IL PALAZZO</v>
      </c>
      <c r="Q42" s="19" t="str">
        <f>SQUADRE!B11</f>
        <v>ATHLETIC 23</v>
      </c>
      <c r="R42" s="15">
        <v>1</v>
      </c>
      <c r="S42" s="16" t="s">
        <v>49</v>
      </c>
      <c r="T42" s="17">
        <v>0</v>
      </c>
      <c r="U42" s="18" t="str">
        <f>IF(R42="","",P42)</f>
        <v>IL PALAZZO</v>
      </c>
      <c r="V42" s="18" t="str">
        <f>IF(T42="","",Q42)</f>
        <v>ATHLETIC 23</v>
      </c>
      <c r="W42" s="18" t="str">
        <f>IF($R42&gt;$T42,$P42,"")</f>
        <v>IL PALAZZO</v>
      </c>
      <c r="X42" s="18" t="str">
        <f>IF($R42&lt;$T42,$Q42,"")</f>
        <v/>
      </c>
      <c r="Y42" s="18" t="str">
        <f t="shared" ref="Y42:Y45" si="18">IF($R42="","",IF($R42=$T42,$P42,""))</f>
        <v/>
      </c>
      <c r="Z42" s="18" t="str">
        <f t="shared" ref="Z42:Z45" si="19">IF($T42="","",IF($R42=$T42,$Q42,""))</f>
        <v/>
      </c>
      <c r="AA42" s="18" t="str">
        <f>IF($R42&lt;$T42,$P42,"")</f>
        <v/>
      </c>
      <c r="AB42" s="18" t="str">
        <f>IF($R42&gt;$T42,$Q42,"")</f>
        <v>ATHLETIC 23</v>
      </c>
    </row>
    <row r="43" spans="1:28" x14ac:dyDescent="0.15">
      <c r="B43" s="14" t="str">
        <f>SQUADRE!B9</f>
        <v>BATIGOL</v>
      </c>
      <c r="C43" s="14" t="str">
        <f>SQUADRE!B6</f>
        <v>SBROOF OTF</v>
      </c>
      <c r="D43" s="15">
        <v>1</v>
      </c>
      <c r="E43" s="16" t="s">
        <v>49</v>
      </c>
      <c r="F43" s="17">
        <v>2</v>
      </c>
      <c r="G43" s="18" t="str">
        <f>IF(D43="","",B43)</f>
        <v>BATIGOL</v>
      </c>
      <c r="H43" s="18" t="str">
        <f>IF(F43="","",C43)</f>
        <v>SBROOF OTF</v>
      </c>
      <c r="I43" s="18" t="str">
        <f>IF($D43&gt;$F43,$B43,"")</f>
        <v/>
      </c>
      <c r="J43" s="18" t="str">
        <f>IF($D43&lt;$F43,$C43,"")</f>
        <v>SBROOF OTF</v>
      </c>
      <c r="K43" s="18" t="str">
        <f t="shared" si="16"/>
        <v/>
      </c>
      <c r="L43" s="18" t="str">
        <f t="shared" si="17"/>
        <v/>
      </c>
      <c r="M43" s="18" t="str">
        <f>IF($D43&lt;$F43,$B43,"")</f>
        <v>BATIGOL</v>
      </c>
      <c r="N43" s="18" t="str">
        <f>IF($D43&gt;$F43,$C43,"")</f>
        <v/>
      </c>
      <c r="P43" s="19" t="str">
        <f>SQUADRE!B6</f>
        <v>SBROOF OTF</v>
      </c>
      <c r="Q43" s="19" t="str">
        <f>SQUADRE!B9</f>
        <v>BATIGOL</v>
      </c>
      <c r="R43" s="15">
        <v>0</v>
      </c>
      <c r="S43" s="16" t="s">
        <v>49</v>
      </c>
      <c r="T43" s="17">
        <v>0</v>
      </c>
      <c r="U43" s="18" t="str">
        <f>IF(R43="","",P43)</f>
        <v>SBROOF OTF</v>
      </c>
      <c r="V43" s="18" t="str">
        <f>IF(T43="","",Q43)</f>
        <v>BATIGOL</v>
      </c>
      <c r="W43" s="18" t="str">
        <f>IF($R43&gt;$T43,$P43,"")</f>
        <v/>
      </c>
      <c r="X43" s="18" t="str">
        <f>IF($R43&lt;$T43,$Q43,"")</f>
        <v/>
      </c>
      <c r="Y43" s="18" t="str">
        <f t="shared" si="18"/>
        <v>SBROOF OTF</v>
      </c>
      <c r="Z43" s="18" t="str">
        <f t="shared" si="19"/>
        <v>BATIGOL</v>
      </c>
      <c r="AA43" s="18" t="str">
        <f>IF($R43&lt;$T43,$P43,"")</f>
        <v/>
      </c>
      <c r="AB43" s="18" t="str">
        <f>IF($R43&gt;$T43,$Q43,"")</f>
        <v/>
      </c>
    </row>
    <row r="44" spans="1:28" x14ac:dyDescent="0.15">
      <c r="B44" s="14" t="str">
        <f>SQUADRE!B7</f>
        <v>POISONS</v>
      </c>
      <c r="C44" s="14" t="str">
        <f>SQUADRE!B4</f>
        <v>F.C.TIZIO</v>
      </c>
      <c r="D44" s="15">
        <v>2</v>
      </c>
      <c r="E44" s="16" t="s">
        <v>49</v>
      </c>
      <c r="F44" s="17">
        <v>1</v>
      </c>
      <c r="G44" s="18" t="str">
        <f>IF(D44="","",B44)</f>
        <v>POISONS</v>
      </c>
      <c r="H44" s="18" t="str">
        <f>IF(F44="","",C44)</f>
        <v>F.C.TIZIO</v>
      </c>
      <c r="I44" s="18" t="str">
        <f>IF($D44&gt;$F44,$B44,"")</f>
        <v>POISONS</v>
      </c>
      <c r="J44" s="18" t="str">
        <f>IF($D44&lt;$F44,$C44,"")</f>
        <v/>
      </c>
      <c r="K44" s="18" t="str">
        <f t="shared" si="16"/>
        <v/>
      </c>
      <c r="L44" s="18" t="str">
        <f t="shared" si="17"/>
        <v/>
      </c>
      <c r="M44" s="18" t="str">
        <f>IF($D44&lt;$F44,$B44,"")</f>
        <v/>
      </c>
      <c r="N44" s="18" t="str">
        <f>IF($D44&gt;$F44,$C44,"")</f>
        <v>F.C.TIZIO</v>
      </c>
      <c r="P44" s="19" t="str">
        <f>SQUADRE!B4</f>
        <v>F.C.TIZIO</v>
      </c>
      <c r="Q44" s="19" t="str">
        <f>SQUADRE!B7</f>
        <v>POISONS</v>
      </c>
      <c r="R44" s="15">
        <v>1</v>
      </c>
      <c r="S44" s="16" t="s">
        <v>49</v>
      </c>
      <c r="T44" s="17">
        <v>0</v>
      </c>
      <c r="U44" s="18" t="str">
        <f>IF(R44="","",P44)</f>
        <v>F.C.TIZIO</v>
      </c>
      <c r="V44" s="18" t="str">
        <f>IF(T44="","",Q44)</f>
        <v>POISONS</v>
      </c>
      <c r="W44" s="18" t="str">
        <f>IF($R44&gt;$T44,$P44,"")</f>
        <v>F.C.TIZIO</v>
      </c>
      <c r="X44" s="18" t="str">
        <f>IF($R44&lt;$T44,$Q44,"")</f>
        <v/>
      </c>
      <c r="Y44" s="18" t="str">
        <f t="shared" si="18"/>
        <v/>
      </c>
      <c r="Z44" s="18" t="str">
        <f t="shared" si="19"/>
        <v/>
      </c>
      <c r="AA44" s="18" t="str">
        <f>IF($R44&lt;$T44,$P44,"")</f>
        <v/>
      </c>
      <c r="AB44" s="18" t="str">
        <f>IF($R44&gt;$T44,$Q44,"")</f>
        <v>POISONS</v>
      </c>
    </row>
    <row r="45" spans="1:28" x14ac:dyDescent="0.15">
      <c r="B45" s="14" t="str">
        <f>SQUADRE!B5</f>
        <v>IRISH</v>
      </c>
      <c r="C45" s="14" t="str">
        <f>SQUADRE!B3</f>
        <v>A.C.SPEZIA</v>
      </c>
      <c r="D45" s="15">
        <v>1</v>
      </c>
      <c r="E45" s="16" t="s">
        <v>49</v>
      </c>
      <c r="F45" s="17">
        <v>1</v>
      </c>
      <c r="G45" s="18" t="str">
        <f>IF(D45="","",B45)</f>
        <v>IRISH</v>
      </c>
      <c r="H45" s="18" t="str">
        <f>IF(F45="","",C45)</f>
        <v>A.C.SPEZIA</v>
      </c>
      <c r="I45" s="18" t="str">
        <f>IF($D45&gt;$F45,$B45,"")</f>
        <v/>
      </c>
      <c r="J45" s="18" t="str">
        <f>IF($D45&lt;$F45,$C45,"")</f>
        <v/>
      </c>
      <c r="K45" s="18" t="str">
        <f t="shared" si="16"/>
        <v>IRISH</v>
      </c>
      <c r="L45" s="18" t="str">
        <f t="shared" si="17"/>
        <v>A.C.SPEZIA</v>
      </c>
      <c r="M45" s="18" t="str">
        <f>IF($D45&lt;$F45,$B45,"")</f>
        <v/>
      </c>
      <c r="N45" s="18" t="str">
        <f>IF($D45&gt;$F45,$C45,"")</f>
        <v/>
      </c>
      <c r="P45" s="19" t="str">
        <f>SQUADRE!B3</f>
        <v>A.C.SPEZIA</v>
      </c>
      <c r="Q45" s="19" t="str">
        <f>SQUADRE!B5</f>
        <v>IRISH</v>
      </c>
      <c r="R45" s="15">
        <v>3</v>
      </c>
      <c r="S45" s="16" t="s">
        <v>49</v>
      </c>
      <c r="T45" s="17">
        <v>3</v>
      </c>
      <c r="U45" s="18" t="str">
        <f>IF(R45="","",P45)</f>
        <v>A.C.SPEZIA</v>
      </c>
      <c r="V45" s="18" t="str">
        <f>IF(T45="","",Q45)</f>
        <v>IRISH</v>
      </c>
      <c r="W45" s="18" t="str">
        <f>IF($R45&gt;$T45,$P45,"")</f>
        <v/>
      </c>
      <c r="X45" s="18" t="str">
        <f>IF($R45&lt;$T45,$Q45,"")</f>
        <v/>
      </c>
      <c r="Y45" s="18" t="str">
        <f t="shared" si="18"/>
        <v>A.C.SPEZIA</v>
      </c>
      <c r="Z45" s="18" t="str">
        <f t="shared" si="19"/>
        <v>IRISH</v>
      </c>
      <c r="AA45" s="18" t="str">
        <f>IF($R45&lt;$T45,$P45,"")</f>
        <v/>
      </c>
      <c r="AB45" s="18" t="str">
        <f>IF($R45&gt;$T45,$Q45,"")</f>
        <v/>
      </c>
    </row>
    <row r="47" spans="1:28" x14ac:dyDescent="0.15">
      <c r="A47" s="20"/>
      <c r="B47" s="3" t="s">
        <v>12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3" t="s">
        <v>21</v>
      </c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x14ac:dyDescent="0.15">
      <c r="A48" s="20"/>
      <c r="B48" s="12"/>
      <c r="C48" s="13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0"/>
      <c r="P48" s="12"/>
      <c r="Q48" s="13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</row>
    <row r="49" spans="1:28" x14ac:dyDescent="0.15">
      <c r="A49" s="20"/>
      <c r="B49" s="14" t="str">
        <f>SQUADRE!B11</f>
        <v>ATHLETIC 23</v>
      </c>
      <c r="C49" s="14" t="str">
        <f>SQUADRE!B2</f>
        <v>DTF</v>
      </c>
      <c r="D49" s="15">
        <v>2</v>
      </c>
      <c r="E49" s="16" t="s">
        <v>49</v>
      </c>
      <c r="F49" s="17">
        <v>3</v>
      </c>
      <c r="G49" s="18" t="str">
        <f>IF(D49="","",B49)</f>
        <v>ATHLETIC 23</v>
      </c>
      <c r="H49" s="18" t="str">
        <f>IF(F49="","",C49)</f>
        <v>DTF</v>
      </c>
      <c r="I49" s="18" t="str">
        <f>IF($D49&gt;$F49,$B49,"")</f>
        <v/>
      </c>
      <c r="J49" s="18" t="str">
        <f>IF($D49&lt;$F49,$C49,"")</f>
        <v>DTF</v>
      </c>
      <c r="K49" s="18" t="str">
        <f>IF($D49="","",IF($D49=$F49,$B49,""))</f>
        <v/>
      </c>
      <c r="L49" s="18" t="str">
        <f>IF($F49="","",IF($D49=$F49,$C49,""))</f>
        <v/>
      </c>
      <c r="M49" s="18" t="str">
        <f>IF($D49&lt;$F49,$B49,"")</f>
        <v>ATHLETIC 23</v>
      </c>
      <c r="N49" s="18" t="str">
        <f>IF($D49&gt;$F49,$C49,"")</f>
        <v/>
      </c>
      <c r="O49" s="20"/>
      <c r="P49" s="19" t="str">
        <f>SQUADRE!B2</f>
        <v>DTF</v>
      </c>
      <c r="Q49" s="19" t="str">
        <f>SQUADRE!B11</f>
        <v>ATHLETIC 23</v>
      </c>
      <c r="R49" s="15">
        <v>5</v>
      </c>
      <c r="S49" s="16" t="s">
        <v>49</v>
      </c>
      <c r="T49" s="17">
        <v>2</v>
      </c>
      <c r="U49" s="18" t="str">
        <f>IF(R49="","",P49)</f>
        <v>DTF</v>
      </c>
      <c r="V49" s="18" t="str">
        <f>IF(T49="","",Q49)</f>
        <v>ATHLETIC 23</v>
      </c>
      <c r="W49" s="18" t="str">
        <f>IF($R49&gt;$T49,$P49,"")</f>
        <v>DTF</v>
      </c>
      <c r="X49" s="18" t="str">
        <f>IF($R49&lt;$T49,$Q49,"")</f>
        <v/>
      </c>
      <c r="Y49" s="18" t="str">
        <f>IF($R49="","",IF($R49=$T49,$P49,""))</f>
        <v/>
      </c>
      <c r="Z49" s="18" t="str">
        <f>IF($T49="","",IF($R49=$T49,$Q49,""))</f>
        <v/>
      </c>
      <c r="AA49" s="18" t="str">
        <f>IF($R49&lt;$T49,$P49,"")</f>
        <v/>
      </c>
      <c r="AB49" s="18" t="str">
        <f>IF($R49&gt;$T49,$Q49,"")</f>
        <v>ATHLETIC 23</v>
      </c>
    </row>
    <row r="50" spans="1:28" x14ac:dyDescent="0.15">
      <c r="B50" s="14" t="str">
        <f>SQUADRE!B10</f>
        <v>MIDDLESBROOF</v>
      </c>
      <c r="C50" s="14" t="str">
        <f>SQUADRE!B9</f>
        <v>BATIGOL</v>
      </c>
      <c r="D50" s="15">
        <v>0</v>
      </c>
      <c r="E50" s="16" t="s">
        <v>49</v>
      </c>
      <c r="F50" s="17">
        <v>0</v>
      </c>
      <c r="G50" s="18" t="str">
        <f>IF(D50="","",B50)</f>
        <v>MIDDLESBROOF</v>
      </c>
      <c r="H50" s="18" t="str">
        <f>IF(F50="","",C50)</f>
        <v>BATIGOL</v>
      </c>
      <c r="I50" s="18" t="str">
        <f>IF($D50&gt;$F50,$B50,"")</f>
        <v/>
      </c>
      <c r="J50" s="18" t="str">
        <f>IF($D50&lt;$F50,$C50,"")</f>
        <v/>
      </c>
      <c r="K50" s="18" t="str">
        <f t="shared" ref="K50:K53" si="20">IF($D50="","",IF($D50=$F50,$B50,""))</f>
        <v>MIDDLESBROOF</v>
      </c>
      <c r="L50" s="18" t="str">
        <f t="shared" ref="L50:L53" si="21">IF($F50="","",IF($D50=$F50,$C50,""))</f>
        <v>BATIGOL</v>
      </c>
      <c r="M50" s="18" t="str">
        <f>IF($D50&lt;$F50,$B50,"")</f>
        <v/>
      </c>
      <c r="N50" s="18" t="str">
        <f>IF($D50&gt;$F50,$C50,"")</f>
        <v/>
      </c>
      <c r="P50" s="19" t="str">
        <f>SQUADRE!B9</f>
        <v>BATIGOL</v>
      </c>
      <c r="Q50" s="19" t="str">
        <f>SQUADRE!B10</f>
        <v>MIDDLESBROOF</v>
      </c>
      <c r="R50" s="15">
        <v>1</v>
      </c>
      <c r="S50" s="16" t="s">
        <v>49</v>
      </c>
      <c r="T50" s="17">
        <v>2</v>
      </c>
      <c r="U50" s="18" t="str">
        <f>IF(R50="","",P50)</f>
        <v>BATIGOL</v>
      </c>
      <c r="V50" s="18" t="str">
        <f>IF(T50="","",Q50)</f>
        <v>MIDDLESBROOF</v>
      </c>
      <c r="W50" s="18" t="str">
        <f>IF($R50&gt;$T50,$P50,"")</f>
        <v/>
      </c>
      <c r="X50" s="18" t="str">
        <f>IF($R50&lt;$T50,$Q50,"")</f>
        <v>MIDDLESBROOF</v>
      </c>
      <c r="Y50" s="18" t="str">
        <f t="shared" ref="Y50:Y53" si="22">IF($R50="","",IF($R50=$T50,$P50,""))</f>
        <v/>
      </c>
      <c r="Z50" s="18" t="str">
        <f t="shared" ref="Z50:Z53" si="23">IF($T50="","",IF($R50=$T50,$Q50,""))</f>
        <v/>
      </c>
      <c r="AA50" s="18" t="str">
        <f>IF($R50&lt;$T50,$P50,"")</f>
        <v>BATIGOL</v>
      </c>
      <c r="AB50" s="18" t="str">
        <f>IF($R50&gt;$T50,$Q50,"")</f>
        <v/>
      </c>
    </row>
    <row r="51" spans="1:28" x14ac:dyDescent="0.15">
      <c r="B51" s="14" t="str">
        <f>SQUADRE!B8</f>
        <v>IL PALAZZO</v>
      </c>
      <c r="C51" s="14" t="str">
        <f>SQUADRE!B7</f>
        <v>POISONS</v>
      </c>
      <c r="D51" s="15">
        <v>1</v>
      </c>
      <c r="E51" s="16" t="s">
        <v>49</v>
      </c>
      <c r="F51" s="17">
        <v>0</v>
      </c>
      <c r="G51" s="18" t="str">
        <f>IF(D51="","",B51)</f>
        <v>IL PALAZZO</v>
      </c>
      <c r="H51" s="18" t="str">
        <f>IF(F51="","",C51)</f>
        <v>POISONS</v>
      </c>
      <c r="I51" s="18" t="str">
        <f>IF($D51&gt;$F51,$B51,"")</f>
        <v>IL PALAZZO</v>
      </c>
      <c r="J51" s="18" t="str">
        <f>IF($D51&lt;$F51,$C51,"")</f>
        <v/>
      </c>
      <c r="K51" s="18" t="str">
        <f t="shared" si="20"/>
        <v/>
      </c>
      <c r="L51" s="18" t="str">
        <f t="shared" si="21"/>
        <v/>
      </c>
      <c r="M51" s="18" t="str">
        <f>IF($D51&lt;$F51,$B51,"")</f>
        <v/>
      </c>
      <c r="N51" s="18" t="str">
        <f>IF($D51&gt;$F51,$C51,"")</f>
        <v>POISONS</v>
      </c>
      <c r="P51" s="19" t="str">
        <f>SQUADRE!B7</f>
        <v>POISONS</v>
      </c>
      <c r="Q51" s="19" t="str">
        <f>SQUADRE!B8</f>
        <v>IL PALAZZO</v>
      </c>
      <c r="R51" s="15">
        <v>2</v>
      </c>
      <c r="S51" s="16" t="s">
        <v>49</v>
      </c>
      <c r="T51" s="17">
        <v>1</v>
      </c>
      <c r="U51" s="18" t="str">
        <f>IF(R51="","",P51)</f>
        <v>POISONS</v>
      </c>
      <c r="V51" s="18" t="str">
        <f>IF(T51="","",Q51)</f>
        <v>IL PALAZZO</v>
      </c>
      <c r="W51" s="18" t="str">
        <f>IF($R51&gt;$T51,$P51,"")</f>
        <v>POISONS</v>
      </c>
      <c r="X51" s="18" t="str">
        <f>IF($R51&lt;$T51,$Q51,"")</f>
        <v/>
      </c>
      <c r="Y51" s="18" t="str">
        <f t="shared" si="22"/>
        <v/>
      </c>
      <c r="Z51" s="18" t="str">
        <f t="shared" si="23"/>
        <v/>
      </c>
      <c r="AA51" s="18" t="str">
        <f>IF($R51&lt;$T51,$P51,"")</f>
        <v/>
      </c>
      <c r="AB51" s="18" t="str">
        <f>IF($R51&gt;$T51,$Q51,"")</f>
        <v>IL PALAZZO</v>
      </c>
    </row>
    <row r="52" spans="1:28" x14ac:dyDescent="0.15">
      <c r="B52" s="14" t="str">
        <f>SQUADRE!B6</f>
        <v>SBROOF OTF</v>
      </c>
      <c r="C52" s="14" t="str">
        <f>SQUADRE!B5</f>
        <v>IRISH</v>
      </c>
      <c r="D52" s="15">
        <v>0</v>
      </c>
      <c r="E52" s="16" t="s">
        <v>49</v>
      </c>
      <c r="F52" s="17">
        <v>3</v>
      </c>
      <c r="G52" s="18" t="str">
        <f>IF(D52="","",B52)</f>
        <v>SBROOF OTF</v>
      </c>
      <c r="H52" s="18" t="str">
        <f>IF(F52="","",C52)</f>
        <v>IRISH</v>
      </c>
      <c r="I52" s="18" t="str">
        <f>IF($D52&gt;$F52,$B52,"")</f>
        <v/>
      </c>
      <c r="J52" s="18" t="str">
        <f>IF($D52&lt;$F52,$C52,"")</f>
        <v>IRISH</v>
      </c>
      <c r="K52" s="18" t="str">
        <f t="shared" si="20"/>
        <v/>
      </c>
      <c r="L52" s="18" t="str">
        <f t="shared" si="21"/>
        <v/>
      </c>
      <c r="M52" s="18" t="str">
        <f>IF($D52&lt;$F52,$B52,"")</f>
        <v>SBROOF OTF</v>
      </c>
      <c r="N52" s="18" t="str">
        <f>IF($D52&gt;$F52,$C52,"")</f>
        <v/>
      </c>
      <c r="P52" s="19" t="str">
        <f>SQUADRE!B5</f>
        <v>IRISH</v>
      </c>
      <c r="Q52" s="19" t="str">
        <f>SQUADRE!B6</f>
        <v>SBROOF OTF</v>
      </c>
      <c r="R52" s="15">
        <v>2</v>
      </c>
      <c r="S52" s="16" t="s">
        <v>49</v>
      </c>
      <c r="T52" s="17">
        <v>0</v>
      </c>
      <c r="U52" s="18" t="str">
        <f>IF(R52="","",P52)</f>
        <v>IRISH</v>
      </c>
      <c r="V52" s="18" t="str">
        <f>IF(T52="","",Q52)</f>
        <v>SBROOF OTF</v>
      </c>
      <c r="W52" s="18" t="str">
        <f>IF($R52&gt;$T52,$P52,"")</f>
        <v>IRISH</v>
      </c>
      <c r="X52" s="18" t="str">
        <f>IF($R52&lt;$T52,$Q52,"")</f>
        <v/>
      </c>
      <c r="Y52" s="18" t="str">
        <f t="shared" si="22"/>
        <v/>
      </c>
      <c r="Z52" s="18" t="str">
        <f t="shared" si="23"/>
        <v/>
      </c>
      <c r="AA52" s="18" t="str">
        <f>IF($R52&lt;$T52,$P52,"")</f>
        <v/>
      </c>
      <c r="AB52" s="18" t="str">
        <f>IF($R52&gt;$T52,$Q52,"")</f>
        <v>SBROOF OTF</v>
      </c>
    </row>
    <row r="53" spans="1:28" x14ac:dyDescent="0.15">
      <c r="B53" s="14" t="str">
        <f>SQUADRE!B4</f>
        <v>F.C.TIZIO</v>
      </c>
      <c r="C53" s="14" t="str">
        <f>SQUADRE!B3</f>
        <v>A.C.SPEZIA</v>
      </c>
      <c r="D53" s="15">
        <v>5</v>
      </c>
      <c r="E53" s="16" t="s">
        <v>49</v>
      </c>
      <c r="F53" s="17">
        <v>1</v>
      </c>
      <c r="G53" s="18" t="str">
        <f>IF(D53="","",B53)</f>
        <v>F.C.TIZIO</v>
      </c>
      <c r="H53" s="18" t="str">
        <f>IF(F53="","",C53)</f>
        <v>A.C.SPEZIA</v>
      </c>
      <c r="I53" s="18" t="str">
        <f>IF($D53&gt;$F53,$B53,"")</f>
        <v>F.C.TIZIO</v>
      </c>
      <c r="J53" s="18" t="str">
        <f>IF($D53&lt;$F53,$C53,"")</f>
        <v/>
      </c>
      <c r="K53" s="18" t="str">
        <f t="shared" si="20"/>
        <v/>
      </c>
      <c r="L53" s="18" t="str">
        <f t="shared" si="21"/>
        <v/>
      </c>
      <c r="M53" s="18" t="str">
        <f>IF($D53&lt;$F53,$B53,"")</f>
        <v/>
      </c>
      <c r="N53" s="18" t="str">
        <f>IF($D53&gt;$F53,$C53,"")</f>
        <v>A.C.SPEZIA</v>
      </c>
      <c r="P53" s="19" t="str">
        <f>SQUADRE!B3</f>
        <v>A.C.SPEZIA</v>
      </c>
      <c r="Q53" s="19" t="str">
        <f>SQUADRE!B4</f>
        <v>F.C.TIZIO</v>
      </c>
      <c r="R53" s="15">
        <v>1</v>
      </c>
      <c r="S53" s="16" t="s">
        <v>49</v>
      </c>
      <c r="T53" s="17">
        <v>1</v>
      </c>
      <c r="U53" s="18" t="str">
        <f>IF(R53="","",P53)</f>
        <v>A.C.SPEZIA</v>
      </c>
      <c r="V53" s="18" t="str">
        <f>IF(T53="","",Q53)</f>
        <v>F.C.TIZIO</v>
      </c>
      <c r="W53" s="18" t="str">
        <f>IF($R53&gt;$T53,$P53,"")</f>
        <v/>
      </c>
      <c r="X53" s="18" t="str">
        <f>IF($R53&lt;$T53,$Q53,"")</f>
        <v/>
      </c>
      <c r="Y53" s="18" t="str">
        <f t="shared" si="22"/>
        <v>A.C.SPEZIA</v>
      </c>
      <c r="Z53" s="18" t="str">
        <f t="shared" si="23"/>
        <v>F.C.TIZIO</v>
      </c>
      <c r="AA53" s="18" t="str">
        <f>IF($R53&lt;$T53,$P53,"")</f>
        <v/>
      </c>
      <c r="AB53" s="18" t="str">
        <f>IF($R53&gt;$T53,$Q53,"")</f>
        <v/>
      </c>
    </row>
    <row r="55" spans="1:28" x14ac:dyDescent="0.15">
      <c r="B55" s="3" t="s">
        <v>13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P55" s="3" t="s">
        <v>22</v>
      </c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x14ac:dyDescent="0.15">
      <c r="B56" s="12"/>
      <c r="C56" s="13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P56" s="12"/>
      <c r="Q56" s="13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</row>
    <row r="57" spans="1:28" x14ac:dyDescent="0.15">
      <c r="B57" s="14" t="str">
        <f>SQUADRE!B2</f>
        <v>DTF</v>
      </c>
      <c r="C57" s="14" t="str">
        <f>SQUADRE!B9</f>
        <v>BATIGOL</v>
      </c>
      <c r="D57" s="15">
        <v>4</v>
      </c>
      <c r="E57" s="16" t="s">
        <v>49</v>
      </c>
      <c r="F57" s="17">
        <v>1</v>
      </c>
      <c r="G57" s="18" t="str">
        <f>IF(D57="","",B57)</f>
        <v>DTF</v>
      </c>
      <c r="H57" s="18" t="str">
        <f>IF(F57="","",C57)</f>
        <v>BATIGOL</v>
      </c>
      <c r="I57" s="18" t="str">
        <f>IF($D57&gt;$F57,$B57,"")</f>
        <v>DTF</v>
      </c>
      <c r="J57" s="18" t="str">
        <f>IF($D57&lt;$F57,$C57,"")</f>
        <v/>
      </c>
      <c r="K57" s="18" t="str">
        <f>IF($D57="","",IF($D57=$F57,$B57,""))</f>
        <v/>
      </c>
      <c r="L57" s="18" t="str">
        <f>IF($F57="","",IF($D57=$F57,$C57,""))</f>
        <v/>
      </c>
      <c r="M57" s="18" t="str">
        <f>IF($D57&lt;$F57,$B57,"")</f>
        <v/>
      </c>
      <c r="N57" s="18" t="str">
        <f>IF($D57&gt;$F57,$C57,"")</f>
        <v>BATIGOL</v>
      </c>
      <c r="P57" s="19" t="str">
        <f>SQUADRE!B9</f>
        <v>BATIGOL</v>
      </c>
      <c r="Q57" s="19" t="str">
        <f>SQUADRE!B2</f>
        <v>DTF</v>
      </c>
      <c r="R57" s="15">
        <v>3</v>
      </c>
      <c r="S57" s="16" t="s">
        <v>49</v>
      </c>
      <c r="T57" s="17">
        <v>1</v>
      </c>
      <c r="U57" s="18" t="str">
        <f>IF(R57="","",P57)</f>
        <v>BATIGOL</v>
      </c>
      <c r="V57" s="18" t="str">
        <f>IF(T57="","",Q57)</f>
        <v>DTF</v>
      </c>
      <c r="W57" s="18" t="str">
        <f>IF($R57&gt;$T57,$P57,"")</f>
        <v>BATIGOL</v>
      </c>
      <c r="X57" s="18" t="str">
        <f>IF($R57&lt;$T57,$Q57,"")</f>
        <v/>
      </c>
      <c r="Y57" s="18" t="str">
        <f>IF($R57="","",IF($R57=$T57,$P57,""))</f>
        <v/>
      </c>
      <c r="Z57" s="18" t="str">
        <f>IF($T57="","",IF($R57=$T57,$Q57,""))</f>
        <v/>
      </c>
      <c r="AA57" s="18" t="str">
        <f>IF($R57&lt;$T57,$P57,"")</f>
        <v/>
      </c>
      <c r="AB57" s="18" t="str">
        <f>IF($R57&gt;$T57,$Q57,"")</f>
        <v>DTF</v>
      </c>
    </row>
    <row r="58" spans="1:28" x14ac:dyDescent="0.15">
      <c r="B58" s="14" t="str">
        <f>SQUADRE!B7</f>
        <v>POISONS</v>
      </c>
      <c r="C58" s="14" t="str">
        <f>SQUADRE!B11</f>
        <v>ATHLETIC 23</v>
      </c>
      <c r="D58" s="15">
        <v>1</v>
      </c>
      <c r="E58" s="16" t="s">
        <v>49</v>
      </c>
      <c r="F58" s="17">
        <v>1</v>
      </c>
      <c r="G58" s="18" t="str">
        <f>IF(D58="","",B58)</f>
        <v>POISONS</v>
      </c>
      <c r="H58" s="18" t="str">
        <f>IF(F58="","",C58)</f>
        <v>ATHLETIC 23</v>
      </c>
      <c r="I58" s="18" t="str">
        <f>IF($D58&gt;$F58,$B58,"")</f>
        <v/>
      </c>
      <c r="J58" s="18" t="str">
        <f>IF($D58&lt;$F58,$C58,"")</f>
        <v/>
      </c>
      <c r="K58" s="18" t="str">
        <f t="shared" ref="K58:K61" si="24">IF($D58="","",IF($D58=$F58,$B58,""))</f>
        <v>POISONS</v>
      </c>
      <c r="L58" s="18" t="str">
        <f t="shared" ref="L58:L61" si="25">IF($F58="","",IF($D58=$F58,$C58,""))</f>
        <v>ATHLETIC 23</v>
      </c>
      <c r="M58" s="18" t="str">
        <f>IF($D58&lt;$F58,$B58,"")</f>
        <v/>
      </c>
      <c r="N58" s="18" t="str">
        <f>IF($D58&gt;$F58,$C58,"")</f>
        <v/>
      </c>
      <c r="P58" s="19" t="str">
        <f>SQUADRE!B11</f>
        <v>ATHLETIC 23</v>
      </c>
      <c r="Q58" s="19" t="str">
        <f>SQUADRE!B7</f>
        <v>POISONS</v>
      </c>
      <c r="R58" s="15">
        <v>1</v>
      </c>
      <c r="S58" s="16" t="s">
        <v>49</v>
      </c>
      <c r="T58" s="17">
        <v>1</v>
      </c>
      <c r="U58" s="18" t="str">
        <f>IF(R58="","",P58)</f>
        <v>ATHLETIC 23</v>
      </c>
      <c r="V58" s="18" t="str">
        <f>IF(T58="","",Q58)</f>
        <v>POISONS</v>
      </c>
      <c r="W58" s="18" t="str">
        <f>IF($R58&gt;$T58,$P58,"")</f>
        <v/>
      </c>
      <c r="X58" s="18" t="str">
        <f>IF($R58&lt;$T58,$Q58,"")</f>
        <v/>
      </c>
      <c r="Y58" s="18" t="str">
        <f t="shared" ref="Y58:Y61" si="26">IF($R58="","",IF($R58=$T58,$P58,""))</f>
        <v>ATHLETIC 23</v>
      </c>
      <c r="Z58" s="18" t="str">
        <f t="shared" ref="Z58:Z61" si="27">IF($T58="","",IF($R58=$T58,$Q58,""))</f>
        <v>POISONS</v>
      </c>
      <c r="AA58" s="18" t="str">
        <f>IF($R58&lt;$T58,$P58,"")</f>
        <v/>
      </c>
      <c r="AB58" s="18" t="str">
        <f>IF($R58&gt;$T58,$Q58,"")</f>
        <v/>
      </c>
    </row>
    <row r="59" spans="1:28" x14ac:dyDescent="0.15">
      <c r="B59" s="14" t="str">
        <f>SQUADRE!B5</f>
        <v>IRISH</v>
      </c>
      <c r="C59" s="14" t="str">
        <f>SQUADRE!B10</f>
        <v>MIDDLESBROOF</v>
      </c>
      <c r="D59" s="15">
        <v>3</v>
      </c>
      <c r="E59" s="16" t="s">
        <v>49</v>
      </c>
      <c r="F59" s="17">
        <v>2</v>
      </c>
      <c r="G59" s="18" t="str">
        <f>IF(D59="","",B59)</f>
        <v>IRISH</v>
      </c>
      <c r="H59" s="18" t="str">
        <f>IF(F59="","",C59)</f>
        <v>MIDDLESBROOF</v>
      </c>
      <c r="I59" s="18" t="str">
        <f>IF($D59&gt;$F59,$B59,"")</f>
        <v>IRISH</v>
      </c>
      <c r="J59" s="18" t="str">
        <f>IF($D59&lt;$F59,$C59,"")</f>
        <v/>
      </c>
      <c r="K59" s="18" t="str">
        <f t="shared" si="24"/>
        <v/>
      </c>
      <c r="L59" s="18" t="str">
        <f t="shared" si="25"/>
        <v/>
      </c>
      <c r="M59" s="18" t="str">
        <f>IF($D59&lt;$F59,$B59,"")</f>
        <v/>
      </c>
      <c r="N59" s="18" t="str">
        <f>IF($D59&gt;$F59,$C59,"")</f>
        <v>MIDDLESBROOF</v>
      </c>
      <c r="P59" s="19" t="str">
        <f>SQUADRE!B10</f>
        <v>MIDDLESBROOF</v>
      </c>
      <c r="Q59" s="19" t="str">
        <f>SQUADRE!B5</f>
        <v>IRISH</v>
      </c>
      <c r="R59" s="15">
        <v>2</v>
      </c>
      <c r="S59" s="16" t="s">
        <v>49</v>
      </c>
      <c r="T59" s="17">
        <v>0</v>
      </c>
      <c r="U59" s="18" t="str">
        <f>IF(R59="","",P59)</f>
        <v>MIDDLESBROOF</v>
      </c>
      <c r="V59" s="18" t="str">
        <f>IF(T59="","",Q59)</f>
        <v>IRISH</v>
      </c>
      <c r="W59" s="18" t="str">
        <f>IF($R59&gt;$T59,$P59,"")</f>
        <v>MIDDLESBROOF</v>
      </c>
      <c r="X59" s="18" t="str">
        <f>IF($R59&lt;$T59,$Q59,"")</f>
        <v/>
      </c>
      <c r="Y59" s="18" t="str">
        <f t="shared" si="26"/>
        <v/>
      </c>
      <c r="Z59" s="18" t="str">
        <f t="shared" si="27"/>
        <v/>
      </c>
      <c r="AA59" s="18" t="str">
        <f>IF($R59&lt;$T59,$P59,"")</f>
        <v/>
      </c>
      <c r="AB59" s="18" t="str">
        <f>IF($R59&gt;$T59,$Q59,"")</f>
        <v>IRISH</v>
      </c>
    </row>
    <row r="60" spans="1:28" x14ac:dyDescent="0.15">
      <c r="B60" s="14" t="str">
        <f>SQUADRE!B3</f>
        <v>A.C.SPEZIA</v>
      </c>
      <c r="C60" s="14" t="str">
        <f>SQUADRE!B8</f>
        <v>IL PALAZZO</v>
      </c>
      <c r="D60" s="15">
        <v>2</v>
      </c>
      <c r="E60" s="16" t="s">
        <v>49</v>
      </c>
      <c r="F60" s="17">
        <v>1</v>
      </c>
      <c r="G60" s="18" t="str">
        <f>IF(D60="","",B60)</f>
        <v>A.C.SPEZIA</v>
      </c>
      <c r="H60" s="18" t="str">
        <f>IF(F60="","",C60)</f>
        <v>IL PALAZZO</v>
      </c>
      <c r="I60" s="18" t="str">
        <f>IF($D60&gt;$F60,$B60,"")</f>
        <v>A.C.SPEZIA</v>
      </c>
      <c r="J60" s="18" t="str">
        <f>IF($D60&lt;$F60,$C60,"")</f>
        <v/>
      </c>
      <c r="K60" s="18" t="str">
        <f t="shared" si="24"/>
        <v/>
      </c>
      <c r="L60" s="18" t="str">
        <f t="shared" si="25"/>
        <v/>
      </c>
      <c r="M60" s="18" t="str">
        <f>IF($D60&lt;$F60,$B60,"")</f>
        <v/>
      </c>
      <c r="N60" s="18" t="str">
        <f>IF($D60&gt;$F60,$C60,"")</f>
        <v>IL PALAZZO</v>
      </c>
      <c r="P60" s="19" t="str">
        <f>SQUADRE!B8</f>
        <v>IL PALAZZO</v>
      </c>
      <c r="Q60" s="19" t="str">
        <f>SQUADRE!B3</f>
        <v>A.C.SPEZIA</v>
      </c>
      <c r="R60" s="15">
        <v>1</v>
      </c>
      <c r="S60" s="16" t="s">
        <v>49</v>
      </c>
      <c r="T60" s="17">
        <v>0</v>
      </c>
      <c r="U60" s="18" t="str">
        <f>IF(R60="","",P60)</f>
        <v>IL PALAZZO</v>
      </c>
      <c r="V60" s="18" t="str">
        <f>IF(T60="","",Q60)</f>
        <v>A.C.SPEZIA</v>
      </c>
      <c r="W60" s="18" t="str">
        <f>IF($R60&gt;$T60,$P60,"")</f>
        <v>IL PALAZZO</v>
      </c>
      <c r="X60" s="18" t="str">
        <f>IF($R60&lt;$T60,$Q60,"")</f>
        <v/>
      </c>
      <c r="Y60" s="18" t="str">
        <f t="shared" si="26"/>
        <v/>
      </c>
      <c r="Z60" s="18" t="str">
        <f t="shared" si="27"/>
        <v/>
      </c>
      <c r="AA60" s="18" t="str">
        <f>IF($R60&lt;$T60,$P60,"")</f>
        <v/>
      </c>
      <c r="AB60" s="18" t="str">
        <f>IF($R60&gt;$T60,$Q60,"")</f>
        <v>A.C.SPEZIA</v>
      </c>
    </row>
    <row r="61" spans="1:28" x14ac:dyDescent="0.15">
      <c r="B61" s="14" t="str">
        <f>SQUADRE!B4</f>
        <v>F.C.TIZIO</v>
      </c>
      <c r="C61" s="14" t="str">
        <f>SQUADRE!B6</f>
        <v>SBROOF OTF</v>
      </c>
      <c r="D61" s="15">
        <v>4</v>
      </c>
      <c r="E61" s="16" t="s">
        <v>49</v>
      </c>
      <c r="F61" s="17">
        <v>1</v>
      </c>
      <c r="G61" s="18" t="str">
        <f>IF(D61="","",B61)</f>
        <v>F.C.TIZIO</v>
      </c>
      <c r="H61" s="18" t="str">
        <f>IF(F61="","",C61)</f>
        <v>SBROOF OTF</v>
      </c>
      <c r="I61" s="18" t="str">
        <f>IF($D61&gt;$F61,$B61,"")</f>
        <v>F.C.TIZIO</v>
      </c>
      <c r="J61" s="18" t="str">
        <f>IF($D61&lt;$F61,$C61,"")</f>
        <v/>
      </c>
      <c r="K61" s="18" t="str">
        <f t="shared" si="24"/>
        <v/>
      </c>
      <c r="L61" s="18" t="str">
        <f t="shared" si="25"/>
        <v/>
      </c>
      <c r="M61" s="18" t="str">
        <f>IF($D61&lt;$F61,$B61,"")</f>
        <v/>
      </c>
      <c r="N61" s="18" t="str">
        <f>IF($D61&gt;$F61,$C61,"")</f>
        <v>SBROOF OTF</v>
      </c>
      <c r="P61" s="19" t="str">
        <f>SQUADRE!B6</f>
        <v>SBROOF OTF</v>
      </c>
      <c r="Q61" s="19" t="str">
        <f>SQUADRE!B4</f>
        <v>F.C.TIZIO</v>
      </c>
      <c r="R61" s="15">
        <v>1</v>
      </c>
      <c r="S61" s="16" t="s">
        <v>49</v>
      </c>
      <c r="T61" s="17">
        <v>1</v>
      </c>
      <c r="U61" s="18" t="str">
        <f>IF(R61="","",P61)</f>
        <v>SBROOF OTF</v>
      </c>
      <c r="V61" s="18" t="str">
        <f>IF(T61="","",Q61)</f>
        <v>F.C.TIZIO</v>
      </c>
      <c r="W61" s="18" t="str">
        <f>IF($R61&gt;$T61,$P61,"")</f>
        <v/>
      </c>
      <c r="X61" s="18" t="str">
        <f>IF($R61&lt;$T61,$Q61,"")</f>
        <v/>
      </c>
      <c r="Y61" s="18" t="str">
        <f t="shared" si="26"/>
        <v>SBROOF OTF</v>
      </c>
      <c r="Z61" s="18" t="str">
        <f t="shared" si="27"/>
        <v>F.C.TIZIO</v>
      </c>
      <c r="AA61" s="18" t="str">
        <f>IF($R61&lt;$T61,$P61,"")</f>
        <v/>
      </c>
      <c r="AB61" s="18" t="str">
        <f>IF($R61&gt;$T61,$Q61,"")</f>
        <v/>
      </c>
    </row>
    <row r="63" spans="1:28" x14ac:dyDescent="0.15">
      <c r="B63" s="3" t="s">
        <v>14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P63" s="3" t="s">
        <v>23</v>
      </c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x14ac:dyDescent="0.15">
      <c r="B64" s="12"/>
      <c r="C64" s="13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P64" s="12"/>
      <c r="Q64" s="13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</row>
    <row r="65" spans="2:28" x14ac:dyDescent="0.15">
      <c r="B65" s="14" t="str">
        <f>SQUADRE!B7</f>
        <v>POISONS</v>
      </c>
      <c r="C65" s="14" t="str">
        <f>SQUADRE!B2</f>
        <v>DTF</v>
      </c>
      <c r="D65" s="15">
        <v>2</v>
      </c>
      <c r="E65" s="16" t="s">
        <v>49</v>
      </c>
      <c r="F65" s="17">
        <v>2</v>
      </c>
      <c r="G65" s="18" t="str">
        <f>IF(D65="","",B65)</f>
        <v>POISONS</v>
      </c>
      <c r="H65" s="18" t="str">
        <f>IF(F65="","",C65)</f>
        <v>DTF</v>
      </c>
      <c r="I65" s="18" t="str">
        <f>IF($D65&gt;$F65,$B65,"")</f>
        <v/>
      </c>
      <c r="J65" s="18" t="str">
        <f>IF($D65&lt;$F65,$C65,"")</f>
        <v/>
      </c>
      <c r="K65" s="18" t="str">
        <f>IF($D65="","",IF($D65=$F65,$B65,""))</f>
        <v>POISONS</v>
      </c>
      <c r="L65" s="18" t="str">
        <f>IF($F65="","",IF($D65=$F65,$C65,""))</f>
        <v>DTF</v>
      </c>
      <c r="M65" s="18" t="str">
        <f>IF($D65&lt;$F65,$B65,"")</f>
        <v/>
      </c>
      <c r="N65" s="18" t="str">
        <f>IF($D65&gt;$F65,$C65,"")</f>
        <v/>
      </c>
      <c r="P65" s="19" t="str">
        <f>SQUADRE!B2</f>
        <v>DTF</v>
      </c>
      <c r="Q65" s="19" t="str">
        <f>SQUADRE!B7</f>
        <v>POISONS</v>
      </c>
      <c r="R65" s="15">
        <v>2</v>
      </c>
      <c r="S65" s="16" t="s">
        <v>49</v>
      </c>
      <c r="T65" s="17">
        <v>1</v>
      </c>
      <c r="U65" s="18" t="str">
        <f>IF(R65="","",P65)</f>
        <v>DTF</v>
      </c>
      <c r="V65" s="18" t="str">
        <f>IF(T65="","",Q65)</f>
        <v>POISONS</v>
      </c>
      <c r="W65" s="18" t="str">
        <f>IF($R65="","",IF($R65=$T65,"",IF($R65&gt;$T65,$P65,"")))</f>
        <v>DTF</v>
      </c>
      <c r="X65" s="18" t="str">
        <f>IF($R65="","",IF($R65=$T65,"",IF($R65&lt;$T65,$Q65,"")))</f>
        <v/>
      </c>
      <c r="Y65" s="18" t="str">
        <f>IF($R65="","",IF($R65=$T65,$P65,""))</f>
        <v/>
      </c>
      <c r="Z65" s="18" t="str">
        <f>IF($T65="","",IF($R65=$T65,$Q65,""))</f>
        <v/>
      </c>
      <c r="AA65" s="18" t="str">
        <f>IF($R65="","",IF($R65=$T65,"",IF($R65&lt;$T65,$P65,"")))</f>
        <v/>
      </c>
      <c r="AB65" s="18" t="str">
        <f>IF($T65="","",IF($R65=$T65,"",IF($R65&gt;$T65,$Q65,"")))</f>
        <v>POISONS</v>
      </c>
    </row>
    <row r="66" spans="2:28" x14ac:dyDescent="0.15">
      <c r="B66" s="14" t="str">
        <f>SQUADRE!B9</f>
        <v>BATIGOL</v>
      </c>
      <c r="C66" s="14" t="str">
        <f>SQUADRE!B5</f>
        <v>IRISH</v>
      </c>
      <c r="D66" s="15">
        <v>1</v>
      </c>
      <c r="E66" s="16" t="s">
        <v>49</v>
      </c>
      <c r="F66" s="17">
        <v>1</v>
      </c>
      <c r="G66" s="18" t="str">
        <f>IF(D66="","",B66)</f>
        <v>BATIGOL</v>
      </c>
      <c r="H66" s="18" t="str">
        <f>IF(F66="","",C66)</f>
        <v>IRISH</v>
      </c>
      <c r="I66" s="18" t="str">
        <f>IF($D66&gt;$F66,$B66,"")</f>
        <v/>
      </c>
      <c r="J66" s="18" t="str">
        <f>IF($D66&lt;$F66,$C66,"")</f>
        <v/>
      </c>
      <c r="K66" s="18" t="str">
        <f t="shared" ref="K66:K69" si="28">IF($D66="","",IF($D66=$F66,$B66,""))</f>
        <v>BATIGOL</v>
      </c>
      <c r="L66" s="18" t="str">
        <f t="shared" ref="L66:L69" si="29">IF($F66="","",IF($D66=$F66,$C66,""))</f>
        <v>IRISH</v>
      </c>
      <c r="M66" s="18" t="str">
        <f>IF($D66&lt;$F66,$B66,"")</f>
        <v/>
      </c>
      <c r="N66" s="18" t="str">
        <f>IF($D66&gt;$F66,$C66,"")</f>
        <v/>
      </c>
      <c r="P66" s="19" t="str">
        <f>SQUADRE!B5</f>
        <v>IRISH</v>
      </c>
      <c r="Q66" s="19" t="str">
        <f>SQUADRE!B9</f>
        <v>BATIGOL</v>
      </c>
      <c r="R66" s="15">
        <v>1</v>
      </c>
      <c r="S66" s="16" t="s">
        <v>49</v>
      </c>
      <c r="T66" s="17">
        <v>2</v>
      </c>
      <c r="U66" s="18" t="str">
        <f>IF(R66="","",P66)</f>
        <v>IRISH</v>
      </c>
      <c r="V66" s="18" t="str">
        <f>IF(T66="","",Q66)</f>
        <v>BATIGOL</v>
      </c>
      <c r="W66" s="18" t="str">
        <f>IF($R66="","",IF($R66=$T66,"",IF($R66&gt;$T66,$P66,"")))</f>
        <v/>
      </c>
      <c r="X66" s="18" t="str">
        <f t="shared" ref="X66:X69" si="30">IF($R66="","",IF($R66=$T66,"",IF($R66&lt;$T66,$Q66,"")))</f>
        <v>BATIGOL</v>
      </c>
      <c r="Y66" s="18" t="str">
        <f t="shared" ref="Y66:Y69" si="31">IF($R66="","",IF($R66=$T66,$P66,""))</f>
        <v/>
      </c>
      <c r="Z66" s="18" t="str">
        <f t="shared" ref="Z66:Z69" si="32">IF($T66="","",IF($R66=$T66,$Q66,""))</f>
        <v/>
      </c>
      <c r="AA66" s="18" t="str">
        <f>IF($R66="","",IF($R66=$T66,"",IF($R66&lt;$T66,$P66,"")))</f>
        <v>IRISH</v>
      </c>
      <c r="AB66" s="18" t="str">
        <f>IF($T66="","",IF($R66=$T66,"",IF($R66&gt;$T66,$Q66,"")))</f>
        <v/>
      </c>
    </row>
    <row r="67" spans="2:28" x14ac:dyDescent="0.15">
      <c r="B67" s="14" t="str">
        <f>SQUADRE!B11</f>
        <v>ATHLETIC 23</v>
      </c>
      <c r="C67" s="14" t="str">
        <f>SQUADRE!B3</f>
        <v>A.C.SPEZIA</v>
      </c>
      <c r="D67" s="15">
        <v>0</v>
      </c>
      <c r="E67" s="16" t="s">
        <v>49</v>
      </c>
      <c r="F67" s="17">
        <v>1</v>
      </c>
      <c r="G67" s="18" t="str">
        <f>IF(D67="","",B67)</f>
        <v>ATHLETIC 23</v>
      </c>
      <c r="H67" s="18" t="str">
        <f>IF(F67="","",C67)</f>
        <v>A.C.SPEZIA</v>
      </c>
      <c r="I67" s="18" t="str">
        <f>IF($D67&gt;$F67,$B67,"")</f>
        <v/>
      </c>
      <c r="J67" s="18" t="str">
        <f>IF($D67&lt;$F67,$C67,"")</f>
        <v>A.C.SPEZIA</v>
      </c>
      <c r="K67" s="18" t="str">
        <f t="shared" si="28"/>
        <v/>
      </c>
      <c r="L67" s="18" t="str">
        <f t="shared" si="29"/>
        <v/>
      </c>
      <c r="M67" s="18" t="str">
        <f>IF($D67&lt;$F67,$B67,"")</f>
        <v>ATHLETIC 23</v>
      </c>
      <c r="N67" s="18" t="str">
        <f>IF($D67&gt;$F67,$C67,"")</f>
        <v/>
      </c>
      <c r="P67" s="19" t="str">
        <f>SQUADRE!B3</f>
        <v>A.C.SPEZIA</v>
      </c>
      <c r="Q67" s="19" t="str">
        <f>SQUADRE!B11</f>
        <v>ATHLETIC 23</v>
      </c>
      <c r="R67" s="15">
        <v>3</v>
      </c>
      <c r="S67" s="16" t="s">
        <v>49</v>
      </c>
      <c r="T67" s="17">
        <v>0</v>
      </c>
      <c r="U67" s="18" t="str">
        <f>IF(R67="","",P67)</f>
        <v>A.C.SPEZIA</v>
      </c>
      <c r="V67" s="18" t="str">
        <f>IF(T67="","",Q67)</f>
        <v>ATHLETIC 23</v>
      </c>
      <c r="W67" s="18" t="str">
        <f>IF($R67="","",IF($R67=$T67,"",IF($R67&gt;$T67,$P67,"")))</f>
        <v>A.C.SPEZIA</v>
      </c>
      <c r="X67" s="18" t="str">
        <f t="shared" si="30"/>
        <v/>
      </c>
      <c r="Y67" s="18" t="str">
        <f t="shared" si="31"/>
        <v/>
      </c>
      <c r="Z67" s="18" t="str">
        <f t="shared" si="32"/>
        <v/>
      </c>
      <c r="AA67" s="18" t="str">
        <f>IF($R67="","",IF($R67=$T67,"",IF($R67&lt;$T67,$P67,"")))</f>
        <v/>
      </c>
      <c r="AB67" s="18" t="str">
        <f>IF($T67="","",IF($R67=$T67,"",IF($R67&gt;$T67,$Q67,"")))</f>
        <v>ATHLETIC 23</v>
      </c>
    </row>
    <row r="68" spans="2:28" x14ac:dyDescent="0.15">
      <c r="B68" s="14" t="str">
        <f>SQUADRE!B10</f>
        <v>MIDDLESBROOF</v>
      </c>
      <c r="C68" s="14" t="str">
        <f>SQUADRE!B4</f>
        <v>F.C.TIZIO</v>
      </c>
      <c r="D68" s="15">
        <v>1</v>
      </c>
      <c r="E68" s="16" t="s">
        <v>49</v>
      </c>
      <c r="F68" s="17">
        <v>1</v>
      </c>
      <c r="G68" s="18" t="str">
        <f>IF(D68="","",B68)</f>
        <v>MIDDLESBROOF</v>
      </c>
      <c r="H68" s="18" t="str">
        <f>IF(F68="","",C68)</f>
        <v>F.C.TIZIO</v>
      </c>
      <c r="I68" s="18" t="str">
        <f>IF($D68&gt;$F68,$B68,"")</f>
        <v/>
      </c>
      <c r="J68" s="18" t="str">
        <f>IF($D68&lt;$F68,$C68,"")</f>
        <v/>
      </c>
      <c r="K68" s="18" t="str">
        <f t="shared" si="28"/>
        <v>MIDDLESBROOF</v>
      </c>
      <c r="L68" s="18" t="str">
        <f t="shared" si="29"/>
        <v>F.C.TIZIO</v>
      </c>
      <c r="M68" s="18" t="str">
        <f>IF($D68&lt;$F68,$B68,"")</f>
        <v/>
      </c>
      <c r="N68" s="18" t="str">
        <f>IF($D68&gt;$F68,$C68,"")</f>
        <v/>
      </c>
      <c r="P68" s="19" t="str">
        <f>SQUADRE!B4</f>
        <v>F.C.TIZIO</v>
      </c>
      <c r="Q68" s="19" t="str">
        <f>SQUADRE!B10</f>
        <v>MIDDLESBROOF</v>
      </c>
      <c r="R68" s="15">
        <v>2</v>
      </c>
      <c r="S68" s="16" t="s">
        <v>49</v>
      </c>
      <c r="T68" s="17">
        <v>2</v>
      </c>
      <c r="U68" s="18" t="str">
        <f>IF(R68="","",P68)</f>
        <v>F.C.TIZIO</v>
      </c>
      <c r="V68" s="18" t="str">
        <f>IF(T68="","",Q68)</f>
        <v>MIDDLESBROOF</v>
      </c>
      <c r="W68" s="18" t="str">
        <f>IF($R68="","",IF($R68=$T68,"",IF($R68&gt;$T68,$P68,"")))</f>
        <v/>
      </c>
      <c r="X68" s="18" t="str">
        <f t="shared" si="30"/>
        <v/>
      </c>
      <c r="Y68" s="18" t="str">
        <f t="shared" si="31"/>
        <v>F.C.TIZIO</v>
      </c>
      <c r="Z68" s="18" t="str">
        <f t="shared" si="32"/>
        <v>MIDDLESBROOF</v>
      </c>
      <c r="AA68" s="18" t="str">
        <f>IF($R68="","",IF($R68=$T68,"",IF($R68&lt;$T68,$P68,"")))</f>
        <v/>
      </c>
      <c r="AB68" s="18" t="str">
        <f>IF($T68="","",IF($R68=$T68,"",IF($R68&gt;$T68,$Q68,"")))</f>
        <v/>
      </c>
    </row>
    <row r="69" spans="2:28" x14ac:dyDescent="0.15">
      <c r="B69" s="14" t="str">
        <f>SQUADRE!B8</f>
        <v>IL PALAZZO</v>
      </c>
      <c r="C69" s="14" t="str">
        <f>SQUADRE!B6</f>
        <v>SBROOF OTF</v>
      </c>
      <c r="D69" s="15">
        <v>1</v>
      </c>
      <c r="E69" s="16" t="s">
        <v>49</v>
      </c>
      <c r="F69" s="17">
        <v>2</v>
      </c>
      <c r="G69" s="18" t="str">
        <f>IF(D69="","",B69)</f>
        <v>IL PALAZZO</v>
      </c>
      <c r="H69" s="18" t="str">
        <f>IF(F69="","",C69)</f>
        <v>SBROOF OTF</v>
      </c>
      <c r="I69" s="18" t="str">
        <f>IF($D69&gt;$F69,$B69,"")</f>
        <v/>
      </c>
      <c r="J69" s="18" t="str">
        <f>IF($D69&lt;$F69,$C69,"")</f>
        <v>SBROOF OTF</v>
      </c>
      <c r="K69" s="18" t="str">
        <f t="shared" si="28"/>
        <v/>
      </c>
      <c r="L69" s="18" t="str">
        <f t="shared" si="29"/>
        <v/>
      </c>
      <c r="M69" s="18" t="str">
        <f>IF($D69&lt;$F69,$B69,"")</f>
        <v>IL PALAZZO</v>
      </c>
      <c r="N69" s="18" t="str">
        <f>IF($D69&gt;$F69,$C69,"")</f>
        <v/>
      </c>
      <c r="P69" s="19" t="str">
        <f>SQUADRE!B6</f>
        <v>SBROOF OTF</v>
      </c>
      <c r="Q69" s="19" t="str">
        <f>SQUADRE!B8</f>
        <v>IL PALAZZO</v>
      </c>
      <c r="R69" s="15">
        <v>1</v>
      </c>
      <c r="S69" s="16" t="s">
        <v>49</v>
      </c>
      <c r="T69" s="17">
        <v>1</v>
      </c>
      <c r="U69" s="18" t="str">
        <f>IF(R69="","",P69)</f>
        <v>SBROOF OTF</v>
      </c>
      <c r="V69" s="18" t="str">
        <f>IF(T69="","",Q69)</f>
        <v>IL PALAZZO</v>
      </c>
      <c r="W69" s="18" t="str">
        <f>IF($R69="","",IF($R69=$T69,"",IF($R69&gt;$T69,$P69,"")))</f>
        <v/>
      </c>
      <c r="X69" s="18" t="str">
        <f t="shared" si="30"/>
        <v/>
      </c>
      <c r="Y69" s="18" t="str">
        <f t="shared" si="31"/>
        <v>SBROOF OTF</v>
      </c>
      <c r="Z69" s="18" t="str">
        <f t="shared" si="32"/>
        <v>IL PALAZZO</v>
      </c>
      <c r="AA69" s="18" t="str">
        <f>IF($R69="","",IF($R69=$T69,"",IF($R69&lt;$T69,$P69,"")))</f>
        <v/>
      </c>
      <c r="AB69" s="18" t="str">
        <f>IF($T69="","",IF($R69=$T69,"",IF($R69&gt;$T69,$Q69,"")))</f>
        <v/>
      </c>
    </row>
    <row r="71" spans="2:28" x14ac:dyDescent="0.15">
      <c r="B71" s="3" t="s">
        <v>15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P71" s="3" t="s">
        <v>24</v>
      </c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2:28" x14ac:dyDescent="0.15">
      <c r="B72" s="12"/>
      <c r="C72" s="13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P72" s="12"/>
      <c r="Q72" s="13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</row>
    <row r="73" spans="2:28" x14ac:dyDescent="0.15">
      <c r="B73" s="14" t="str">
        <f>SQUADRE!B2</f>
        <v>DTF</v>
      </c>
      <c r="C73" s="14" t="str">
        <f>SQUADRE!B5</f>
        <v>IRISH</v>
      </c>
      <c r="D73" s="15">
        <v>2</v>
      </c>
      <c r="E73" s="16" t="s">
        <v>49</v>
      </c>
      <c r="F73" s="17">
        <v>2</v>
      </c>
      <c r="G73" s="18" t="str">
        <f>IF(D73="","",B73)</f>
        <v>DTF</v>
      </c>
      <c r="H73" s="18" t="str">
        <f>IF(F73="","",C73)</f>
        <v>IRISH</v>
      </c>
      <c r="I73" s="18" t="str">
        <f>IF($D73&gt;$F73,$B73,"")</f>
        <v/>
      </c>
      <c r="J73" s="18" t="str">
        <f>IF($D73&lt;$F73,$C73,"")</f>
        <v/>
      </c>
      <c r="K73" s="18" t="str">
        <f>IF($D73="","",IF($D73=$F73,$B73,""))</f>
        <v>DTF</v>
      </c>
      <c r="L73" s="18" t="str">
        <f>IF($F73="","",IF($D73=$F73,$C73,""))</f>
        <v>IRISH</v>
      </c>
      <c r="M73" s="18" t="str">
        <f>IF($D73&lt;$F73,$B73,"")</f>
        <v/>
      </c>
      <c r="N73" s="18" t="str">
        <f>IF($D73&gt;$F73,$C73,"")</f>
        <v/>
      </c>
      <c r="P73" s="19" t="str">
        <f>SQUADRE!B5</f>
        <v>IRISH</v>
      </c>
      <c r="Q73" s="19" t="str">
        <f>SQUADRE!B2</f>
        <v>DTF</v>
      </c>
      <c r="R73" s="15">
        <v>1</v>
      </c>
      <c r="S73" s="16" t="s">
        <v>49</v>
      </c>
      <c r="T73" s="17">
        <v>2</v>
      </c>
      <c r="U73" s="18" t="str">
        <f>IF(R73="","",P73)</f>
        <v>IRISH</v>
      </c>
      <c r="V73" s="18" t="str">
        <f>IF(T73="","",Q73)</f>
        <v>DTF</v>
      </c>
      <c r="W73" s="18" t="str">
        <f>IF($R73="","",IF($R73=$T73,"",IF($R73&gt;$T73,$P73,"")))</f>
        <v/>
      </c>
      <c r="X73" s="18" t="str">
        <f>IF($R73="","",IF($R73=$T73,"",IF($R73&lt;$T73,$Q73,"")))</f>
        <v>DTF</v>
      </c>
      <c r="Y73" s="18" t="str">
        <f>IF($R73="","",IF($R73=$T73,$P73,""))</f>
        <v/>
      </c>
      <c r="Z73" s="18" t="str">
        <f>IF($T73="","",IF($R73=$T73,$Q73,""))</f>
        <v/>
      </c>
      <c r="AA73" s="18" t="str">
        <f>IF($R73="","",IF($R73=$T73,"",IF($R73&lt;$T73,$P73,"")))</f>
        <v>IRISH</v>
      </c>
      <c r="AB73" s="18" t="str">
        <f>IF($T73="","",IF($R73=$T73,"",IF($R73&gt;$T73,$Q73,"")))</f>
        <v/>
      </c>
    </row>
    <row r="74" spans="2:28" x14ac:dyDescent="0.15">
      <c r="B74" s="14" t="str">
        <f>SQUADRE!B3</f>
        <v>A.C.SPEZIA</v>
      </c>
      <c r="C74" s="14" t="str">
        <f>SQUADRE!B7</f>
        <v>POISONS</v>
      </c>
      <c r="D74" s="15">
        <v>0</v>
      </c>
      <c r="E74" s="16" t="s">
        <v>49</v>
      </c>
      <c r="F74" s="17">
        <v>0</v>
      </c>
      <c r="G74" s="18" t="str">
        <f>IF(D74="","",B74)</f>
        <v>A.C.SPEZIA</v>
      </c>
      <c r="H74" s="18" t="str">
        <f>IF(F74="","",C74)</f>
        <v>POISONS</v>
      </c>
      <c r="I74" s="18" t="str">
        <f>IF($D74&gt;$F74,$B74,"")</f>
        <v/>
      </c>
      <c r="J74" s="18" t="str">
        <f>IF($D74&lt;$F74,$C74,"")</f>
        <v/>
      </c>
      <c r="K74" s="18" t="str">
        <f t="shared" ref="K74:K77" si="33">IF($D74="","",IF($D74=$F74,$B74,""))</f>
        <v>A.C.SPEZIA</v>
      </c>
      <c r="L74" s="18" t="str">
        <f t="shared" ref="L74:L77" si="34">IF($F74="","",IF($D74=$F74,$C74,""))</f>
        <v>POISONS</v>
      </c>
      <c r="M74" s="18" t="str">
        <f>IF($D74&lt;$F74,$B74,"")</f>
        <v/>
      </c>
      <c r="N74" s="18" t="str">
        <f>IF($D74&gt;$F74,$C74,"")</f>
        <v/>
      </c>
      <c r="P74" s="19" t="str">
        <f>SQUADRE!B7</f>
        <v>POISONS</v>
      </c>
      <c r="Q74" s="19" t="str">
        <f>SQUADRE!B3</f>
        <v>A.C.SPEZIA</v>
      </c>
      <c r="R74" s="15">
        <v>0</v>
      </c>
      <c r="S74" s="16" t="s">
        <v>49</v>
      </c>
      <c r="T74" s="17">
        <v>4</v>
      </c>
      <c r="U74" s="18" t="str">
        <f>IF(R74="","",P74)</f>
        <v>POISONS</v>
      </c>
      <c r="V74" s="18" t="str">
        <f>IF(T74="","",Q74)</f>
        <v>A.C.SPEZIA</v>
      </c>
      <c r="W74" s="18" t="str">
        <f>IF($R74="","",IF($R74=$T74,"",IF($R74&gt;$T74,$P74,"")))</f>
        <v/>
      </c>
      <c r="X74" s="18" t="str">
        <f t="shared" ref="X74:X77" si="35">IF($R74="","",IF($R74=$T74,"",IF($R74&lt;$T74,$Q74,"")))</f>
        <v>A.C.SPEZIA</v>
      </c>
      <c r="Y74" s="18" t="str">
        <f t="shared" ref="Y74:Y77" si="36">IF($R74="","",IF($R74=$T74,$P74,""))</f>
        <v/>
      </c>
      <c r="Z74" s="18" t="str">
        <f t="shared" ref="Z74:Z77" si="37">IF($T74="","",IF($R74=$T74,$Q74,""))</f>
        <v/>
      </c>
      <c r="AA74" s="18" t="str">
        <f>IF($R74="","",IF($R74=$T74,"",IF($R74&lt;$T74,$P74,"")))</f>
        <v>POISONS</v>
      </c>
      <c r="AB74" s="18" t="str">
        <f>IF($T74="","",IF($R74=$T74,"",IF($R74&gt;$T74,$Q74,"")))</f>
        <v/>
      </c>
    </row>
    <row r="75" spans="2:28" x14ac:dyDescent="0.15">
      <c r="B75" s="14" t="str">
        <f>SQUADRE!B4</f>
        <v>F.C.TIZIO</v>
      </c>
      <c r="C75" s="14" t="str">
        <f>SQUADRE!B9</f>
        <v>BATIGOL</v>
      </c>
      <c r="D75" s="15">
        <v>1</v>
      </c>
      <c r="E75" s="16" t="s">
        <v>49</v>
      </c>
      <c r="F75" s="17">
        <v>1</v>
      </c>
      <c r="G75" s="18" t="str">
        <f>IF(D75="","",B75)</f>
        <v>F.C.TIZIO</v>
      </c>
      <c r="H75" s="18" t="str">
        <f>IF(F75="","",C75)</f>
        <v>BATIGOL</v>
      </c>
      <c r="I75" s="18" t="str">
        <f>IF($D75&gt;$F75,$B75,"")</f>
        <v/>
      </c>
      <c r="J75" s="18" t="str">
        <f>IF($D75&lt;$F75,$C75,"")</f>
        <v/>
      </c>
      <c r="K75" s="18" t="str">
        <f t="shared" si="33"/>
        <v>F.C.TIZIO</v>
      </c>
      <c r="L75" s="18" t="str">
        <f t="shared" si="34"/>
        <v>BATIGOL</v>
      </c>
      <c r="M75" s="18" t="str">
        <f>IF($D75&lt;$F75,$B75,"")</f>
        <v/>
      </c>
      <c r="N75" s="18" t="str">
        <f>IF($D75&gt;$F75,$C75,"")</f>
        <v/>
      </c>
      <c r="P75" s="19" t="str">
        <f>SQUADRE!B9</f>
        <v>BATIGOL</v>
      </c>
      <c r="Q75" s="19" t="str">
        <f>SQUADRE!B4</f>
        <v>F.C.TIZIO</v>
      </c>
      <c r="R75" s="15">
        <v>0</v>
      </c>
      <c r="S75" s="16" t="s">
        <v>49</v>
      </c>
      <c r="T75" s="17">
        <v>3</v>
      </c>
      <c r="U75" s="18" t="str">
        <f>IF(R75="","",P75)</f>
        <v>BATIGOL</v>
      </c>
      <c r="V75" s="18" t="str">
        <f>IF(T75="","",Q75)</f>
        <v>F.C.TIZIO</v>
      </c>
      <c r="W75" s="18" t="str">
        <f>IF($R75="","",IF($R75=$T75,"",IF($R75&gt;$T75,$P75,"")))</f>
        <v/>
      </c>
      <c r="X75" s="18" t="str">
        <f t="shared" si="35"/>
        <v>F.C.TIZIO</v>
      </c>
      <c r="Y75" s="18" t="str">
        <f t="shared" si="36"/>
        <v/>
      </c>
      <c r="Z75" s="18" t="str">
        <f t="shared" si="37"/>
        <v/>
      </c>
      <c r="AA75" s="18" t="str">
        <f>IF($R75="","",IF($R75=$T75,"",IF($R75&lt;$T75,$P75,"")))</f>
        <v>BATIGOL</v>
      </c>
      <c r="AB75" s="18" t="str">
        <f>IF($T75="","",IF($R75=$T75,"",IF($R75&gt;$T75,$Q75,"")))</f>
        <v/>
      </c>
    </row>
    <row r="76" spans="2:28" x14ac:dyDescent="0.15">
      <c r="B76" s="14" t="str">
        <f>SQUADRE!B6</f>
        <v>SBROOF OTF</v>
      </c>
      <c r="C76" s="14" t="str">
        <f>SQUADRE!B11</f>
        <v>ATHLETIC 23</v>
      </c>
      <c r="D76" s="15">
        <v>1</v>
      </c>
      <c r="E76" s="16" t="s">
        <v>49</v>
      </c>
      <c r="F76" s="17">
        <v>2</v>
      </c>
      <c r="G76" s="18" t="str">
        <f>IF(D76="","",B76)</f>
        <v>SBROOF OTF</v>
      </c>
      <c r="H76" s="18" t="str">
        <f>IF(F76="","",C76)</f>
        <v>ATHLETIC 23</v>
      </c>
      <c r="I76" s="18" t="str">
        <f>IF($D76&gt;$F76,$B76,"")</f>
        <v/>
      </c>
      <c r="J76" s="18" t="str">
        <f>IF($D76&lt;$F76,$C76,"")</f>
        <v>ATHLETIC 23</v>
      </c>
      <c r="K76" s="18" t="str">
        <f t="shared" si="33"/>
        <v/>
      </c>
      <c r="L76" s="18" t="str">
        <f t="shared" si="34"/>
        <v/>
      </c>
      <c r="M76" s="18" t="str">
        <f>IF($D76&lt;$F76,$B76,"")</f>
        <v>SBROOF OTF</v>
      </c>
      <c r="N76" s="18" t="str">
        <f>IF($D76&gt;$F76,$C76,"")</f>
        <v/>
      </c>
      <c r="P76" s="19" t="str">
        <f>SQUADRE!B11</f>
        <v>ATHLETIC 23</v>
      </c>
      <c r="Q76" s="19" t="str">
        <f>SQUADRE!B6</f>
        <v>SBROOF OTF</v>
      </c>
      <c r="R76" s="15">
        <v>0</v>
      </c>
      <c r="S76" s="16" t="s">
        <v>49</v>
      </c>
      <c r="T76" s="17">
        <v>3</v>
      </c>
      <c r="U76" s="18" t="str">
        <f>IF(R76="","",P76)</f>
        <v>ATHLETIC 23</v>
      </c>
      <c r="V76" s="18" t="str">
        <f>IF(T76="","",Q76)</f>
        <v>SBROOF OTF</v>
      </c>
      <c r="W76" s="18" t="str">
        <f>IF($R76="","",IF($R76=$T76,"",IF($R76&gt;$T76,$P76,"")))</f>
        <v/>
      </c>
      <c r="X76" s="18" t="str">
        <f t="shared" si="35"/>
        <v>SBROOF OTF</v>
      </c>
      <c r="Y76" s="18" t="str">
        <f t="shared" si="36"/>
        <v/>
      </c>
      <c r="Z76" s="18" t="str">
        <f t="shared" si="37"/>
        <v/>
      </c>
      <c r="AA76" s="18" t="str">
        <f>IF($R76="","",IF($R76=$T76,"",IF($R76&lt;$T76,$P76,"")))</f>
        <v>ATHLETIC 23</v>
      </c>
      <c r="AB76" s="18" t="str">
        <f>IF($T76="","",IF($R76=$T76,"",IF($R76&gt;$T76,$Q76,"")))</f>
        <v/>
      </c>
    </row>
    <row r="77" spans="2:28" x14ac:dyDescent="0.15">
      <c r="B77" s="14" t="str">
        <f>SQUADRE!B8</f>
        <v>IL PALAZZO</v>
      </c>
      <c r="C77" s="14" t="str">
        <f>SQUADRE!B10</f>
        <v>MIDDLESBROOF</v>
      </c>
      <c r="D77" s="15">
        <v>1</v>
      </c>
      <c r="E77" s="16" t="s">
        <v>49</v>
      </c>
      <c r="F77" s="17">
        <v>0</v>
      </c>
      <c r="G77" s="18" t="str">
        <f>IF(D77="","",B77)</f>
        <v>IL PALAZZO</v>
      </c>
      <c r="H77" s="18" t="str">
        <f>IF(F77="","",C77)</f>
        <v>MIDDLESBROOF</v>
      </c>
      <c r="I77" s="18" t="str">
        <f>IF($D77&gt;$F77,$B77,"")</f>
        <v>IL PALAZZO</v>
      </c>
      <c r="J77" s="18" t="str">
        <f>IF($D77&lt;$F77,$C77,"")</f>
        <v/>
      </c>
      <c r="K77" s="18" t="str">
        <f t="shared" si="33"/>
        <v/>
      </c>
      <c r="L77" s="18" t="str">
        <f t="shared" si="34"/>
        <v/>
      </c>
      <c r="M77" s="18" t="str">
        <f>IF($D77&lt;$F77,$B77,"")</f>
        <v/>
      </c>
      <c r="N77" s="18" t="str">
        <f>IF($D77&gt;$F77,$C77,"")</f>
        <v>MIDDLESBROOF</v>
      </c>
      <c r="P77" s="19" t="str">
        <f>SQUADRE!B10</f>
        <v>MIDDLESBROOF</v>
      </c>
      <c r="Q77" s="19" t="str">
        <f>SQUADRE!B8</f>
        <v>IL PALAZZO</v>
      </c>
      <c r="R77" s="15">
        <v>2</v>
      </c>
      <c r="S77" s="16" t="s">
        <v>49</v>
      </c>
      <c r="T77" s="17">
        <v>0</v>
      </c>
      <c r="U77" s="18" t="str">
        <f>IF(R77="","",P77)</f>
        <v>MIDDLESBROOF</v>
      </c>
      <c r="V77" s="18" t="str">
        <f>IF(T77="","",Q77)</f>
        <v>IL PALAZZO</v>
      </c>
      <c r="W77" s="18" t="str">
        <f>IF($R77="","",IF($R77=$T77,"",IF($R77&gt;$T77,$P77,"")))</f>
        <v>MIDDLESBROOF</v>
      </c>
      <c r="X77" s="18" t="str">
        <f t="shared" si="35"/>
        <v/>
      </c>
      <c r="Y77" s="18" t="str">
        <f t="shared" si="36"/>
        <v/>
      </c>
      <c r="Z77" s="18" t="str">
        <f t="shared" si="37"/>
        <v/>
      </c>
      <c r="AA77" s="18" t="str">
        <f>IF($R77="","",IF($R77=$T77,"",IF($R77&lt;$T77,$P77,"")))</f>
        <v/>
      </c>
      <c r="AB77" s="18" t="str">
        <f>IF($T77="","",IF($R77=$T77,"",IF($R77&gt;$T77,$Q77,"")))</f>
        <v>IL PALAZZO</v>
      </c>
    </row>
    <row r="78" spans="2:28" x14ac:dyDescent="0.15">
      <c r="X78" s="10"/>
      <c r="Y78" s="10"/>
      <c r="Z78" s="10"/>
    </row>
    <row r="79" spans="2:28" x14ac:dyDescent="0.15">
      <c r="X79" s="10"/>
      <c r="Y79" s="10"/>
      <c r="Z79" s="10"/>
    </row>
    <row r="80" spans="2:28" x14ac:dyDescent="0.15">
      <c r="X80" s="10"/>
      <c r="Y80" s="10"/>
      <c r="Z80" s="10"/>
    </row>
    <row r="81" spans="24:26" x14ac:dyDescent="0.15">
      <c r="X81" s="6"/>
      <c r="Y81" s="6"/>
      <c r="Z81" s="6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B0A0D-309F-5B46-AC96-E651FF3893A9}">
  <sheetPr>
    <tabColor theme="0"/>
  </sheetPr>
  <dimension ref="A1:Y13"/>
  <sheetViews>
    <sheetView workbookViewId="0">
      <selection activeCell="B2" sqref="B2"/>
    </sheetView>
  </sheetViews>
  <sheetFormatPr baseColWidth="10" defaultColWidth="11.5" defaultRowHeight="13" x14ac:dyDescent="0.15"/>
  <cols>
    <col min="1" max="1" width="4" customWidth="1"/>
    <col min="2" max="2" width="3.5" bestFit="1" customWidth="1"/>
    <col min="3" max="3" width="19.6640625" bestFit="1" customWidth="1"/>
    <col min="4" max="4" width="8.33203125" bestFit="1" customWidth="1"/>
    <col min="5" max="5" width="5" bestFit="1" customWidth="1"/>
    <col min="6" max="10" width="6" style="22" customWidth="1"/>
    <col min="11" max="11" width="2.33203125" style="22" customWidth="1"/>
    <col min="12" max="17" width="6" style="22" customWidth="1"/>
    <col min="18" max="18" width="2.83203125" style="22" customWidth="1"/>
    <col min="19" max="24" width="6" style="22" customWidth="1"/>
    <col min="25" max="25" width="8.83203125" style="22" bestFit="1" customWidth="1"/>
  </cols>
  <sheetData>
    <row r="1" spans="1:25" x14ac:dyDescent="0.15">
      <c r="A1" s="22"/>
      <c r="B1" s="22"/>
      <c r="C1" s="22"/>
      <c r="D1" s="22"/>
      <c r="E1" s="22"/>
    </row>
    <row r="2" spans="1:25" ht="16" x14ac:dyDescent="0.15">
      <c r="A2" s="11"/>
      <c r="B2" s="28"/>
      <c r="C2" s="28"/>
      <c r="D2" s="28"/>
      <c r="E2" s="28" t="s">
        <v>52</v>
      </c>
      <c r="F2" s="28"/>
      <c r="G2" s="28"/>
      <c r="H2" s="28"/>
      <c r="I2" s="28"/>
      <c r="J2" s="28"/>
      <c r="K2" s="28"/>
      <c r="L2" s="28" t="s">
        <v>58</v>
      </c>
      <c r="M2" s="28"/>
      <c r="N2" s="28"/>
      <c r="O2" s="28"/>
      <c r="P2" s="28"/>
      <c r="Q2" s="28"/>
      <c r="R2" s="28"/>
      <c r="S2" s="28" t="s">
        <v>60</v>
      </c>
      <c r="T2" s="28"/>
      <c r="U2" s="28"/>
      <c r="V2" s="28"/>
      <c r="W2" s="28"/>
      <c r="X2" s="28"/>
      <c r="Y2" s="11" t="s">
        <v>61</v>
      </c>
    </row>
    <row r="3" spans="1:25" ht="16" x14ac:dyDescent="0.15">
      <c r="A3" s="22"/>
      <c r="B3" s="29"/>
      <c r="C3" s="29" t="s">
        <v>50</v>
      </c>
      <c r="D3" s="29" t="s">
        <v>51</v>
      </c>
      <c r="E3" s="30" t="s">
        <v>59</v>
      </c>
      <c r="F3" s="30" t="s">
        <v>53</v>
      </c>
      <c r="G3" s="30" t="s">
        <v>54</v>
      </c>
      <c r="H3" s="30" t="s">
        <v>55</v>
      </c>
      <c r="I3" s="30" t="s">
        <v>56</v>
      </c>
      <c r="J3" s="30" t="s">
        <v>57</v>
      </c>
      <c r="K3" s="30"/>
      <c r="L3" s="30" t="s">
        <v>59</v>
      </c>
      <c r="M3" s="30" t="s">
        <v>53</v>
      </c>
      <c r="N3" s="30" t="s">
        <v>54</v>
      </c>
      <c r="O3" s="30" t="s">
        <v>55</v>
      </c>
      <c r="P3" s="30" t="s">
        <v>56</v>
      </c>
      <c r="Q3" s="30" t="s">
        <v>57</v>
      </c>
      <c r="R3" s="30"/>
      <c r="S3" s="30" t="s">
        <v>59</v>
      </c>
      <c r="T3" s="30" t="s">
        <v>53</v>
      </c>
      <c r="U3" s="30" t="s">
        <v>54</v>
      </c>
      <c r="V3" s="30" t="s">
        <v>55</v>
      </c>
      <c r="W3" s="30" t="s">
        <v>56</v>
      </c>
      <c r="X3" s="30" t="s">
        <v>57</v>
      </c>
    </row>
    <row r="4" spans="1:25" ht="16" x14ac:dyDescent="0.15">
      <c r="A4" s="22"/>
      <c r="B4" s="31">
        <v>1</v>
      </c>
      <c r="C4" s="31" t="str">
        <f>SQUADRE!B2</f>
        <v>DTF</v>
      </c>
      <c r="D4" s="31">
        <f t="shared" ref="D4:D13" si="0">F4*3+G4-Y4</f>
        <v>38</v>
      </c>
      <c r="E4" s="31">
        <f t="shared" ref="E4:E13" si="1">L4+S4</f>
        <v>18</v>
      </c>
      <c r="F4" s="32">
        <f t="shared" ref="F4:F13" si="2">M4+T4</f>
        <v>11</v>
      </c>
      <c r="G4" s="32">
        <f t="shared" ref="G4:G13" si="3">N4+U4</f>
        <v>5</v>
      </c>
      <c r="H4" s="32">
        <f t="shared" ref="H4:H13" si="4">O4+V4</f>
        <v>2</v>
      </c>
      <c r="I4" s="31">
        <f t="shared" ref="I4:I13" si="5">P4+W4</f>
        <v>43</v>
      </c>
      <c r="J4" s="31">
        <f t="shared" ref="J4:J13" si="6">Q4+X4</f>
        <v>27</v>
      </c>
      <c r="K4" s="31"/>
      <c r="L4" s="32">
        <f>COUNTIF('CAMPIONATO-CLAUSURA'!$G$9:$G$77,C4)+COUNTIF('CAMPIONATO-CLAUSURA'!$U$9:$U$77,C4)</f>
        <v>9</v>
      </c>
      <c r="M4" s="32">
        <f>COUNTIF('CAMPIONATO-CLAUSURA'!$I$9:$I$77,C4)+COUNTIF('CAMPIONATO-CLAUSURA'!$W$9:$W$77,C4)</f>
        <v>6</v>
      </c>
      <c r="N4" s="32">
        <f>COUNTIF('CAMPIONATO-CLAUSURA'!$K$9:$K$77,C4)+COUNTIF('CAMPIONATO-CLAUSURA'!$Y$9:$Y$77,C4)</f>
        <v>3</v>
      </c>
      <c r="O4" s="32">
        <f>COUNTIF('CAMPIONATO-CLAUSURA'!$M$9:$M$77,C4)+COUNTIF('CAMPIONATO-CLAUSURA'!$AA$9:$AA$77,C4)</f>
        <v>0</v>
      </c>
      <c r="P4" s="32">
        <f>SUMIF('CAMPIONATO-CLAUSURA'!B:B,C4,'CAMPIONATO-CLAUSURA'!D:D)+SUMIF('CAMPIONATO-CLAUSURA'!P:P,C4,'CAMPIONATO-CLAUSURA'!R:R)</f>
        <v>25</v>
      </c>
      <c r="Q4" s="32">
        <f>SUMIF('CAMPIONATO-CLAUSURA'!B:B,C4,'CAMPIONATO-CLAUSURA'!F:F)+SUMIF('CAMPIONATO-CLAUSURA'!P:P,C4,'CAMPIONATO-CLAUSURA'!T:T)</f>
        <v>13</v>
      </c>
      <c r="R4" s="32"/>
      <c r="S4" s="32">
        <f>COUNTIF('CAMPIONATO-CLAUSURA'!$H$9:$H$77,C4)+COUNTIF('CAMPIONATO-CLAUSURA'!$V$9:$V$77,C4)</f>
        <v>9</v>
      </c>
      <c r="T4" s="32">
        <f>COUNTIF('CAMPIONATO-CLAUSURA'!$J$9:$J$77,C4)+COUNTIF('CAMPIONATO-CLAUSURA'!$X$9:$X$77,C4)</f>
        <v>5</v>
      </c>
      <c r="U4" s="32">
        <f>COUNTIF('CAMPIONATO-CLAUSURA'!$L$9:$L$77,C4)+COUNTIF('CAMPIONATO-CLAUSURA'!$Z$9:$Z$77,C4)</f>
        <v>2</v>
      </c>
      <c r="V4" s="32">
        <f>COUNTIF('CAMPIONATO-CLAUSURA'!$N$9:$N$77,C4)+COUNTIF('CAMPIONATO-CLAUSURA'!$AB$9:$AB$77,C4)</f>
        <v>2</v>
      </c>
      <c r="W4" s="31">
        <f>SUMIF('CAMPIONATO-CLAUSURA'!C:C,C4,'CAMPIONATO-CLAUSURA'!F:F)+SUMIF('CAMPIONATO-CLAUSURA'!Q:Q,C4,'CAMPIONATO-CLAUSURA'!T:T)</f>
        <v>18</v>
      </c>
      <c r="X4" s="31">
        <f>SUMIF('CAMPIONATO-CLAUSURA'!C:C,C4,'CAMPIONATO-CLAUSURA'!D:D)+SUMIF('CAMPIONATO-CLAUSURA'!Q:Q,C4,'CAMPIONATO-CLAUSURA'!R:R)</f>
        <v>14</v>
      </c>
    </row>
    <row r="5" spans="1:25" ht="16" x14ac:dyDescent="0.15">
      <c r="A5" s="22"/>
      <c r="B5" s="31">
        <v>2</v>
      </c>
      <c r="C5" s="31" t="str">
        <f>SQUADRE!B4</f>
        <v>F.C.TIZIO</v>
      </c>
      <c r="D5" s="31">
        <f t="shared" si="0"/>
        <v>30</v>
      </c>
      <c r="E5" s="31">
        <f t="shared" si="1"/>
        <v>18</v>
      </c>
      <c r="F5" s="32">
        <f t="shared" si="2"/>
        <v>8</v>
      </c>
      <c r="G5" s="32">
        <f t="shared" si="3"/>
        <v>6</v>
      </c>
      <c r="H5" s="32">
        <f t="shared" si="4"/>
        <v>4</v>
      </c>
      <c r="I5" s="31">
        <f t="shared" si="5"/>
        <v>33</v>
      </c>
      <c r="J5" s="31">
        <f t="shared" si="6"/>
        <v>21</v>
      </c>
      <c r="K5" s="31"/>
      <c r="L5" s="32">
        <f>COUNTIF('CAMPIONATO-CLAUSURA'!$G$9:$G$77,C5)+COUNTIF('CAMPIONATO-CLAUSURA'!$U$9:$U$77,C5)</f>
        <v>9</v>
      </c>
      <c r="M5" s="32">
        <f>COUNTIF('CAMPIONATO-CLAUSURA'!$I$9:$I$77,C5)+COUNTIF('CAMPIONATO-CLAUSURA'!$W$9:$W$77,C5)</f>
        <v>5</v>
      </c>
      <c r="N5" s="32">
        <f>COUNTIF('CAMPIONATO-CLAUSURA'!$K$9:$K$77,C5)+COUNTIF('CAMPIONATO-CLAUSURA'!$Y$9:$Y$77,C5)</f>
        <v>2</v>
      </c>
      <c r="O5" s="32">
        <f>COUNTIF('CAMPIONATO-CLAUSURA'!$M$9:$M$77,C5)+COUNTIF('CAMPIONATO-CLAUSURA'!$AA$9:$AA$77,C5)</f>
        <v>2</v>
      </c>
      <c r="P5" s="32">
        <f>SUMIF('CAMPIONATO-CLAUSURA'!B:B,C5,'CAMPIONATO-CLAUSURA'!D:D)+SUMIF('CAMPIONATO-CLAUSURA'!P:P,C5,'CAMPIONATO-CLAUSURA'!R:R)</f>
        <v>19</v>
      </c>
      <c r="Q5" s="32">
        <f>SUMIF('CAMPIONATO-CLAUSURA'!B:B,C5,'CAMPIONATO-CLAUSURA'!F:F)+SUMIF('CAMPIONATO-CLAUSURA'!P:P,C5,'CAMPIONATO-CLAUSURA'!T:T)</f>
        <v>13</v>
      </c>
      <c r="R5" s="32"/>
      <c r="S5" s="32">
        <f>COUNTIF('CAMPIONATO-CLAUSURA'!$H$9:$H$77,C5)+COUNTIF('CAMPIONATO-CLAUSURA'!$V$9:$V$77,C5)</f>
        <v>9</v>
      </c>
      <c r="T5" s="32">
        <f>COUNTIF('CAMPIONATO-CLAUSURA'!$J$9:$J$77,C5)+COUNTIF('CAMPIONATO-CLAUSURA'!$X$9:$X$77,C5)</f>
        <v>3</v>
      </c>
      <c r="U5" s="32">
        <f>COUNTIF('CAMPIONATO-CLAUSURA'!$L$9:$L$77,C5)+COUNTIF('CAMPIONATO-CLAUSURA'!$Z$9:$Z$77,C5)</f>
        <v>4</v>
      </c>
      <c r="V5" s="32">
        <f>COUNTIF('CAMPIONATO-CLAUSURA'!$N$9:$N$77,C5)+COUNTIF('CAMPIONATO-CLAUSURA'!$AB$9:$AB$77,C5)</f>
        <v>2</v>
      </c>
      <c r="W5" s="31">
        <f>SUMIF('CAMPIONATO-CLAUSURA'!C:C,C5,'CAMPIONATO-CLAUSURA'!F:F)+SUMIF('CAMPIONATO-CLAUSURA'!Q:Q,C5,'CAMPIONATO-CLAUSURA'!T:T)</f>
        <v>14</v>
      </c>
      <c r="X5" s="31">
        <f>SUMIF('CAMPIONATO-CLAUSURA'!C:C,C5,'CAMPIONATO-CLAUSURA'!D:D)+SUMIF('CAMPIONATO-CLAUSURA'!Q:Q,C5,'CAMPIONATO-CLAUSURA'!R:R)</f>
        <v>8</v>
      </c>
    </row>
    <row r="6" spans="1:25" ht="16" x14ac:dyDescent="0.15">
      <c r="A6" s="22"/>
      <c r="B6" s="31">
        <v>3</v>
      </c>
      <c r="C6" s="31" t="str">
        <f>SQUADRE!B3</f>
        <v>A.C.SPEZIA</v>
      </c>
      <c r="D6" s="31">
        <f t="shared" si="0"/>
        <v>28</v>
      </c>
      <c r="E6" s="31">
        <f t="shared" si="1"/>
        <v>18</v>
      </c>
      <c r="F6" s="32">
        <f t="shared" si="2"/>
        <v>7</v>
      </c>
      <c r="G6" s="32">
        <f t="shared" si="3"/>
        <v>7</v>
      </c>
      <c r="H6" s="32">
        <f t="shared" si="4"/>
        <v>4</v>
      </c>
      <c r="I6" s="31">
        <f t="shared" si="5"/>
        <v>24</v>
      </c>
      <c r="J6" s="31">
        <f t="shared" si="6"/>
        <v>20</v>
      </c>
      <c r="K6" s="31"/>
      <c r="L6" s="32">
        <f>COUNTIF('CAMPIONATO-CLAUSURA'!$G$9:$G$77,C6)+COUNTIF('CAMPIONATO-CLAUSURA'!$U$9:$U$77,C6)</f>
        <v>9</v>
      </c>
      <c r="M6" s="32">
        <f>COUNTIF('CAMPIONATO-CLAUSURA'!$I$9:$I$77,C6)+COUNTIF('CAMPIONATO-CLAUSURA'!$W$9:$W$77,C6)</f>
        <v>3</v>
      </c>
      <c r="N6" s="32">
        <f>COUNTIF('CAMPIONATO-CLAUSURA'!$K$9:$K$77,C6)+COUNTIF('CAMPIONATO-CLAUSURA'!$Y$9:$Y$77,C6)</f>
        <v>6</v>
      </c>
      <c r="O6" s="32">
        <f>COUNTIF('CAMPIONATO-CLAUSURA'!$M$9:$M$77,C6)+COUNTIF('CAMPIONATO-CLAUSURA'!$AA$9:$AA$77,C6)</f>
        <v>0</v>
      </c>
      <c r="P6" s="32">
        <f>SUMIF('CAMPIONATO-CLAUSURA'!B:B,C6,'CAMPIONATO-CLAUSURA'!D:D)+SUMIF('CAMPIONATO-CLAUSURA'!P:P,C6,'CAMPIONATO-CLAUSURA'!R:R)</f>
        <v>12</v>
      </c>
      <c r="Q6" s="32">
        <f>SUMIF('CAMPIONATO-CLAUSURA'!B:B,C6,'CAMPIONATO-CLAUSURA'!F:F)+SUMIF('CAMPIONATO-CLAUSURA'!P:P,C6,'CAMPIONATO-CLAUSURA'!T:T)</f>
        <v>7</v>
      </c>
      <c r="R6" s="32"/>
      <c r="S6" s="32">
        <f>COUNTIF('CAMPIONATO-CLAUSURA'!$H$9:$H$77,C6)+COUNTIF('CAMPIONATO-CLAUSURA'!$V$9:$V$77,C6)</f>
        <v>9</v>
      </c>
      <c r="T6" s="32">
        <f>COUNTIF('CAMPIONATO-CLAUSURA'!$J$9:$J$77,C6)+COUNTIF('CAMPIONATO-CLAUSURA'!$X$9:$X$77,C6)</f>
        <v>4</v>
      </c>
      <c r="U6" s="32">
        <f>COUNTIF('CAMPIONATO-CLAUSURA'!$L$9:$L$77,C6)+COUNTIF('CAMPIONATO-CLAUSURA'!$Z$9:$Z$77,C6)</f>
        <v>1</v>
      </c>
      <c r="V6" s="32">
        <f>COUNTIF('CAMPIONATO-CLAUSURA'!$N$9:$N$77,C6)+COUNTIF('CAMPIONATO-CLAUSURA'!$AB$9:$AB$77,C6)</f>
        <v>4</v>
      </c>
      <c r="W6" s="31">
        <f>SUMIF('CAMPIONATO-CLAUSURA'!C:C,C6,'CAMPIONATO-CLAUSURA'!F:F)+SUMIF('CAMPIONATO-CLAUSURA'!Q:Q,C6,'CAMPIONATO-CLAUSURA'!T:T)</f>
        <v>12</v>
      </c>
      <c r="X6" s="31">
        <f>SUMIF('CAMPIONATO-CLAUSURA'!C:C,C6,'CAMPIONATO-CLAUSURA'!D:D)+SUMIF('CAMPIONATO-CLAUSURA'!Q:Q,C6,'CAMPIONATO-CLAUSURA'!R:R)</f>
        <v>13</v>
      </c>
    </row>
    <row r="7" spans="1:25" ht="16" x14ac:dyDescent="0.15">
      <c r="A7" s="22"/>
      <c r="B7" s="31">
        <v>4</v>
      </c>
      <c r="C7" s="31" t="str">
        <f>SQUADRE!B10</f>
        <v>MIDDLESBROOF</v>
      </c>
      <c r="D7" s="31">
        <f t="shared" si="0"/>
        <v>27</v>
      </c>
      <c r="E7" s="31">
        <f t="shared" si="1"/>
        <v>18</v>
      </c>
      <c r="F7" s="32">
        <f t="shared" si="2"/>
        <v>7</v>
      </c>
      <c r="G7" s="32">
        <f t="shared" si="3"/>
        <v>6</v>
      </c>
      <c r="H7" s="32">
        <f t="shared" si="4"/>
        <v>5</v>
      </c>
      <c r="I7" s="31">
        <f t="shared" si="5"/>
        <v>24</v>
      </c>
      <c r="J7" s="31">
        <f t="shared" si="6"/>
        <v>17</v>
      </c>
      <c r="K7" s="31"/>
      <c r="L7" s="32">
        <f>COUNTIF('CAMPIONATO-CLAUSURA'!$G$9:$G$77,C7)+COUNTIF('CAMPIONATO-CLAUSURA'!$U$9:$U$77,C7)</f>
        <v>9</v>
      </c>
      <c r="M7" s="32">
        <f>COUNTIF('CAMPIONATO-CLAUSURA'!$I$9:$I$77,C7)+COUNTIF('CAMPIONATO-CLAUSURA'!$W$9:$W$77,C7)</f>
        <v>5</v>
      </c>
      <c r="N7" s="32">
        <f>COUNTIF('CAMPIONATO-CLAUSURA'!$K$9:$K$77,C7)+COUNTIF('CAMPIONATO-CLAUSURA'!$Y$9:$Y$77,C7)</f>
        <v>3</v>
      </c>
      <c r="O7" s="32">
        <f>COUNTIF('CAMPIONATO-CLAUSURA'!$M$9:$M$77,C7)+COUNTIF('CAMPIONATO-CLAUSURA'!$AA$9:$AA$77,C7)</f>
        <v>1</v>
      </c>
      <c r="P7" s="32">
        <f>SUMIF('CAMPIONATO-CLAUSURA'!B:B,C7,'CAMPIONATO-CLAUSURA'!D:D)+SUMIF('CAMPIONATO-CLAUSURA'!P:P,C7,'CAMPIONATO-CLAUSURA'!R:R)</f>
        <v>13</v>
      </c>
      <c r="Q7" s="32">
        <f>SUMIF('CAMPIONATO-CLAUSURA'!B:B,C7,'CAMPIONATO-CLAUSURA'!F:F)+SUMIF('CAMPIONATO-CLAUSURA'!P:P,C7,'CAMPIONATO-CLAUSURA'!T:T)</f>
        <v>4</v>
      </c>
      <c r="R7" s="32"/>
      <c r="S7" s="32">
        <f>COUNTIF('CAMPIONATO-CLAUSURA'!$H$9:$H$77,C7)+COUNTIF('CAMPIONATO-CLAUSURA'!$V$9:$V$77,C7)</f>
        <v>9</v>
      </c>
      <c r="T7" s="32">
        <f>COUNTIF('CAMPIONATO-CLAUSURA'!$J$9:$J$77,C7)+COUNTIF('CAMPIONATO-CLAUSURA'!$X$9:$X$77,C7)</f>
        <v>2</v>
      </c>
      <c r="U7" s="32">
        <f>COUNTIF('CAMPIONATO-CLAUSURA'!$L$9:$L$77,C7)+COUNTIF('CAMPIONATO-CLAUSURA'!$Z$9:$Z$77,C7)</f>
        <v>3</v>
      </c>
      <c r="V7" s="32">
        <f>COUNTIF('CAMPIONATO-CLAUSURA'!$N$9:$N$77,C7)+COUNTIF('CAMPIONATO-CLAUSURA'!$AB$9:$AB$77,C7)</f>
        <v>4</v>
      </c>
      <c r="W7" s="31">
        <f>SUMIF('CAMPIONATO-CLAUSURA'!C:C,C7,'CAMPIONATO-CLAUSURA'!F:F)+SUMIF('CAMPIONATO-CLAUSURA'!Q:Q,C7,'CAMPIONATO-CLAUSURA'!T:T)</f>
        <v>11</v>
      </c>
      <c r="X7" s="31">
        <f>SUMIF('CAMPIONATO-CLAUSURA'!C:C,C7,'CAMPIONATO-CLAUSURA'!D:D)+SUMIF('CAMPIONATO-CLAUSURA'!Q:Q,C7,'CAMPIONATO-CLAUSURA'!R:R)</f>
        <v>13</v>
      </c>
    </row>
    <row r="8" spans="1:25" ht="16" x14ac:dyDescent="0.15">
      <c r="A8" s="22"/>
      <c r="B8" s="31">
        <v>5</v>
      </c>
      <c r="C8" s="31" t="str">
        <f>SQUADRE!B7</f>
        <v>POISONS</v>
      </c>
      <c r="D8" s="31">
        <f t="shared" si="0"/>
        <v>24</v>
      </c>
      <c r="E8" s="31">
        <f t="shared" si="1"/>
        <v>18</v>
      </c>
      <c r="F8" s="32">
        <f t="shared" si="2"/>
        <v>6</v>
      </c>
      <c r="G8" s="32">
        <f t="shared" si="3"/>
        <v>6</v>
      </c>
      <c r="H8" s="32">
        <f t="shared" si="4"/>
        <v>6</v>
      </c>
      <c r="I8" s="31">
        <f t="shared" si="5"/>
        <v>20</v>
      </c>
      <c r="J8" s="31">
        <f t="shared" si="6"/>
        <v>22</v>
      </c>
      <c r="K8" s="31"/>
      <c r="L8" s="32">
        <f>COUNTIF('CAMPIONATO-CLAUSURA'!$G$9:$G$77,C8)+COUNTIF('CAMPIONATO-CLAUSURA'!$U$9:$U$77,C8)</f>
        <v>9</v>
      </c>
      <c r="M8" s="32">
        <f>COUNTIF('CAMPIONATO-CLAUSURA'!$I$9:$I$77,C8)+COUNTIF('CAMPIONATO-CLAUSURA'!$W$9:$W$77,C8)</f>
        <v>5</v>
      </c>
      <c r="N8" s="32">
        <f>COUNTIF('CAMPIONATO-CLAUSURA'!$K$9:$K$77,C8)+COUNTIF('CAMPIONATO-CLAUSURA'!$Y$9:$Y$77,C8)</f>
        <v>3</v>
      </c>
      <c r="O8" s="32">
        <f>COUNTIF('CAMPIONATO-CLAUSURA'!$M$9:$M$77,C8)+COUNTIF('CAMPIONATO-CLAUSURA'!$AA$9:$AA$77,C8)</f>
        <v>1</v>
      </c>
      <c r="P8" s="32">
        <f>SUMIF('CAMPIONATO-CLAUSURA'!B:B,C8,'CAMPIONATO-CLAUSURA'!D:D)+SUMIF('CAMPIONATO-CLAUSURA'!P:P,C8,'CAMPIONATO-CLAUSURA'!R:R)</f>
        <v>15</v>
      </c>
      <c r="Q8" s="32">
        <f>SUMIF('CAMPIONATO-CLAUSURA'!B:B,C8,'CAMPIONATO-CLAUSURA'!F:F)+SUMIF('CAMPIONATO-CLAUSURA'!P:P,C8,'CAMPIONATO-CLAUSURA'!T:T)</f>
        <v>11</v>
      </c>
      <c r="R8" s="32"/>
      <c r="S8" s="32">
        <f>COUNTIF('CAMPIONATO-CLAUSURA'!$H$9:$H$77,C8)+COUNTIF('CAMPIONATO-CLAUSURA'!$V$9:$V$77,C8)</f>
        <v>9</v>
      </c>
      <c r="T8" s="32">
        <f>COUNTIF('CAMPIONATO-CLAUSURA'!$J$9:$J$77,C8)+COUNTIF('CAMPIONATO-CLAUSURA'!$X$9:$X$77,C8)</f>
        <v>1</v>
      </c>
      <c r="U8" s="32">
        <f>COUNTIF('CAMPIONATO-CLAUSURA'!$L$9:$L$77,C8)+COUNTIF('CAMPIONATO-CLAUSURA'!$Z$9:$Z$77,C8)</f>
        <v>3</v>
      </c>
      <c r="V8" s="32">
        <f>COUNTIF('CAMPIONATO-CLAUSURA'!$N$9:$N$77,C8)+COUNTIF('CAMPIONATO-CLAUSURA'!$AB$9:$AB$77,C8)</f>
        <v>5</v>
      </c>
      <c r="W8" s="31">
        <f>SUMIF('CAMPIONATO-CLAUSURA'!C:C,C8,'CAMPIONATO-CLAUSURA'!F:F)+SUMIF('CAMPIONATO-CLAUSURA'!Q:Q,C8,'CAMPIONATO-CLAUSURA'!T:T)</f>
        <v>5</v>
      </c>
      <c r="X8" s="31">
        <f>SUMIF('CAMPIONATO-CLAUSURA'!C:C,C8,'CAMPIONATO-CLAUSURA'!D:D)+SUMIF('CAMPIONATO-CLAUSURA'!Q:Q,C8,'CAMPIONATO-CLAUSURA'!R:R)</f>
        <v>11</v>
      </c>
    </row>
    <row r="9" spans="1:25" ht="16" x14ac:dyDescent="0.15">
      <c r="A9" s="22"/>
      <c r="B9" s="31">
        <v>6</v>
      </c>
      <c r="C9" s="31" t="str">
        <f>SQUADRE!B8</f>
        <v>IL PALAZZO</v>
      </c>
      <c r="D9" s="31">
        <f t="shared" si="0"/>
        <v>23</v>
      </c>
      <c r="E9" s="31">
        <f t="shared" si="1"/>
        <v>18</v>
      </c>
      <c r="F9" s="32">
        <f t="shared" si="2"/>
        <v>7</v>
      </c>
      <c r="G9" s="32">
        <f t="shared" si="3"/>
        <v>2</v>
      </c>
      <c r="H9" s="32">
        <f t="shared" si="4"/>
        <v>9</v>
      </c>
      <c r="I9" s="31">
        <f t="shared" si="5"/>
        <v>20</v>
      </c>
      <c r="J9" s="31">
        <f t="shared" si="6"/>
        <v>29</v>
      </c>
      <c r="K9" s="31"/>
      <c r="L9" s="32">
        <f>COUNTIF('CAMPIONATO-CLAUSURA'!$G$9:$G$77,C9)+COUNTIF('CAMPIONATO-CLAUSURA'!$U$9:$U$77,C9)</f>
        <v>9</v>
      </c>
      <c r="M9" s="32">
        <f>COUNTIF('CAMPIONATO-CLAUSURA'!$I$9:$I$77,C9)+COUNTIF('CAMPIONATO-CLAUSURA'!$W$9:$W$77,C9)</f>
        <v>6</v>
      </c>
      <c r="N9" s="32">
        <f>COUNTIF('CAMPIONATO-CLAUSURA'!$K$9:$K$77,C9)+COUNTIF('CAMPIONATO-CLAUSURA'!$Y$9:$Y$77,C9)</f>
        <v>0</v>
      </c>
      <c r="O9" s="32">
        <f>COUNTIF('CAMPIONATO-CLAUSURA'!$M$9:$M$77,C9)+COUNTIF('CAMPIONATO-CLAUSURA'!$AA$9:$AA$77,C9)</f>
        <v>3</v>
      </c>
      <c r="P9" s="32">
        <f>SUMIF('CAMPIONATO-CLAUSURA'!B:B,C9,'CAMPIONATO-CLAUSURA'!D:D)+SUMIF('CAMPIONATO-CLAUSURA'!P:P,C9,'CAMPIONATO-CLAUSURA'!R:R)</f>
        <v>11</v>
      </c>
      <c r="Q9" s="32">
        <f>SUMIF('CAMPIONATO-CLAUSURA'!B:B,C9,'CAMPIONATO-CLAUSURA'!F:F)+SUMIF('CAMPIONATO-CLAUSURA'!P:P,C9,'CAMPIONATO-CLAUSURA'!T:T)</f>
        <v>12</v>
      </c>
      <c r="R9" s="32"/>
      <c r="S9" s="32">
        <f>COUNTIF('CAMPIONATO-CLAUSURA'!$H$9:$H$77,C9)+COUNTIF('CAMPIONATO-CLAUSURA'!$V$9:$V$77,C9)</f>
        <v>9</v>
      </c>
      <c r="T9" s="32">
        <f>COUNTIF('CAMPIONATO-CLAUSURA'!$J$9:$J$77,C9)+COUNTIF('CAMPIONATO-CLAUSURA'!$X$9:$X$77,C9)</f>
        <v>1</v>
      </c>
      <c r="U9" s="32">
        <f>COUNTIF('CAMPIONATO-CLAUSURA'!$L$9:$L$77,C9)+COUNTIF('CAMPIONATO-CLAUSURA'!$Z$9:$Z$77,C9)</f>
        <v>2</v>
      </c>
      <c r="V9" s="32">
        <f>COUNTIF('CAMPIONATO-CLAUSURA'!$N$9:$N$77,C9)+COUNTIF('CAMPIONATO-CLAUSURA'!$AB$9:$AB$77,C9)</f>
        <v>6</v>
      </c>
      <c r="W9" s="31">
        <f>SUMIF('CAMPIONATO-CLAUSURA'!C:C,C9,'CAMPIONATO-CLAUSURA'!F:F)+SUMIF('CAMPIONATO-CLAUSURA'!Q:Q,C9,'CAMPIONATO-CLAUSURA'!T:T)</f>
        <v>9</v>
      </c>
      <c r="X9" s="31">
        <f>SUMIF('CAMPIONATO-CLAUSURA'!C:C,C9,'CAMPIONATO-CLAUSURA'!D:D)+SUMIF('CAMPIONATO-CLAUSURA'!Q:Q,C9,'CAMPIONATO-CLAUSURA'!R:R)</f>
        <v>17</v>
      </c>
    </row>
    <row r="10" spans="1:25" ht="16" x14ac:dyDescent="0.15">
      <c r="A10" s="22"/>
      <c r="B10" s="31">
        <v>7</v>
      </c>
      <c r="C10" s="31" t="str">
        <f>SQUADRE!B9</f>
        <v>BATIGOL</v>
      </c>
      <c r="D10" s="31">
        <f t="shared" si="0"/>
        <v>23</v>
      </c>
      <c r="E10" s="31">
        <f t="shared" si="1"/>
        <v>18</v>
      </c>
      <c r="F10" s="32">
        <f t="shared" si="2"/>
        <v>6</v>
      </c>
      <c r="G10" s="32">
        <f t="shared" si="3"/>
        <v>5</v>
      </c>
      <c r="H10" s="32">
        <f t="shared" si="4"/>
        <v>7</v>
      </c>
      <c r="I10" s="31">
        <f t="shared" si="5"/>
        <v>22</v>
      </c>
      <c r="J10" s="31">
        <f t="shared" si="6"/>
        <v>24</v>
      </c>
      <c r="K10" s="31"/>
      <c r="L10" s="32">
        <f>COUNTIF('CAMPIONATO-CLAUSURA'!$G$9:$G$77,C10)+COUNTIF('CAMPIONATO-CLAUSURA'!$U$9:$U$77,C10)</f>
        <v>9</v>
      </c>
      <c r="M10" s="32">
        <f>COUNTIF('CAMPIONATO-CLAUSURA'!$I$9:$I$77,C10)+COUNTIF('CAMPIONATO-CLAUSURA'!$W$9:$W$77,C10)</f>
        <v>4</v>
      </c>
      <c r="N10" s="32">
        <f>COUNTIF('CAMPIONATO-CLAUSURA'!$K$9:$K$77,C10)+COUNTIF('CAMPIONATO-CLAUSURA'!$Y$9:$Y$77,C10)</f>
        <v>2</v>
      </c>
      <c r="O10" s="32">
        <f>COUNTIF('CAMPIONATO-CLAUSURA'!$M$9:$M$77,C10)+COUNTIF('CAMPIONATO-CLAUSURA'!$AA$9:$AA$77,C10)</f>
        <v>3</v>
      </c>
      <c r="P10" s="32">
        <f>SUMIF('CAMPIONATO-CLAUSURA'!B:B,C10,'CAMPIONATO-CLAUSURA'!D:D)+SUMIF('CAMPIONATO-CLAUSURA'!P:P,C10,'CAMPIONATO-CLAUSURA'!R:R)</f>
        <v>14</v>
      </c>
      <c r="Q10" s="32">
        <f>SUMIF('CAMPIONATO-CLAUSURA'!B:B,C10,'CAMPIONATO-CLAUSURA'!F:F)+SUMIF('CAMPIONATO-CLAUSURA'!P:P,C10,'CAMPIONATO-CLAUSURA'!T:T)</f>
        <v>11</v>
      </c>
      <c r="R10" s="32"/>
      <c r="S10" s="32">
        <f>COUNTIF('CAMPIONATO-CLAUSURA'!$H$9:$H$77,C10)+COUNTIF('CAMPIONATO-CLAUSURA'!$V$9:$V$77,C10)</f>
        <v>9</v>
      </c>
      <c r="T10" s="32">
        <f>COUNTIF('CAMPIONATO-CLAUSURA'!$J$9:$J$77,C10)+COUNTIF('CAMPIONATO-CLAUSURA'!$X$9:$X$77,C10)</f>
        <v>2</v>
      </c>
      <c r="U10" s="32">
        <f>COUNTIF('CAMPIONATO-CLAUSURA'!$L$9:$L$77,C10)+COUNTIF('CAMPIONATO-CLAUSURA'!$Z$9:$Z$77,C10)</f>
        <v>3</v>
      </c>
      <c r="V10" s="32">
        <f>COUNTIF('CAMPIONATO-CLAUSURA'!$N$9:$N$77,C10)+COUNTIF('CAMPIONATO-CLAUSURA'!$AB$9:$AB$77,C10)</f>
        <v>4</v>
      </c>
      <c r="W10" s="31">
        <f>SUMIF('CAMPIONATO-CLAUSURA'!C:C,C10,'CAMPIONATO-CLAUSURA'!F:F)+SUMIF('CAMPIONATO-CLAUSURA'!Q:Q,C10,'CAMPIONATO-CLAUSURA'!T:T)</f>
        <v>8</v>
      </c>
      <c r="X10" s="31">
        <f>SUMIF('CAMPIONATO-CLAUSURA'!C:C,C10,'CAMPIONATO-CLAUSURA'!D:D)+SUMIF('CAMPIONATO-CLAUSURA'!Q:Q,C10,'CAMPIONATO-CLAUSURA'!R:R)</f>
        <v>13</v>
      </c>
    </row>
    <row r="11" spans="1:25" ht="16" x14ac:dyDescent="0.15">
      <c r="A11" s="22"/>
      <c r="B11" s="31">
        <v>8</v>
      </c>
      <c r="C11" s="31" t="str">
        <f>SQUADRE!B5</f>
        <v>IRISH</v>
      </c>
      <c r="D11" s="31">
        <f t="shared" si="0"/>
        <v>21</v>
      </c>
      <c r="E11" s="31">
        <f t="shared" si="1"/>
        <v>18</v>
      </c>
      <c r="F11" s="32">
        <f t="shared" si="2"/>
        <v>5</v>
      </c>
      <c r="G11" s="32">
        <f t="shared" si="3"/>
        <v>6</v>
      </c>
      <c r="H11" s="32">
        <f t="shared" si="4"/>
        <v>7</v>
      </c>
      <c r="I11" s="31">
        <f t="shared" si="5"/>
        <v>27</v>
      </c>
      <c r="J11" s="31">
        <f t="shared" si="6"/>
        <v>25</v>
      </c>
      <c r="K11" s="31"/>
      <c r="L11" s="32">
        <f>COUNTIF('CAMPIONATO-CLAUSURA'!$G$9:$G$77,C11)+COUNTIF('CAMPIONATO-CLAUSURA'!$U$9:$U$77,C11)</f>
        <v>9</v>
      </c>
      <c r="M11" s="32">
        <f>COUNTIF('CAMPIONATO-CLAUSURA'!$I$9:$I$77,C11)+COUNTIF('CAMPIONATO-CLAUSURA'!$W$9:$W$77,C11)</f>
        <v>3</v>
      </c>
      <c r="N11" s="32">
        <f>COUNTIF('CAMPIONATO-CLAUSURA'!$K$9:$K$77,C11)+COUNTIF('CAMPIONATO-CLAUSURA'!$Y$9:$Y$77,C11)</f>
        <v>2</v>
      </c>
      <c r="O11" s="32">
        <f>COUNTIF('CAMPIONATO-CLAUSURA'!$M$9:$M$77,C11)+COUNTIF('CAMPIONATO-CLAUSURA'!$AA$9:$AA$77,C11)</f>
        <v>4</v>
      </c>
      <c r="P11" s="32">
        <f>SUMIF('CAMPIONATO-CLAUSURA'!B:B,C11,'CAMPIONATO-CLAUSURA'!D:D)+SUMIF('CAMPIONATO-CLAUSURA'!P:P,C11,'CAMPIONATO-CLAUSURA'!R:R)</f>
        <v>12</v>
      </c>
      <c r="Q11" s="32">
        <f>SUMIF('CAMPIONATO-CLAUSURA'!B:B,C11,'CAMPIONATO-CLAUSURA'!F:F)+SUMIF('CAMPIONATO-CLAUSURA'!P:P,C11,'CAMPIONATO-CLAUSURA'!T:T)</f>
        <v>12</v>
      </c>
      <c r="R11" s="32"/>
      <c r="S11" s="32">
        <f>COUNTIF('CAMPIONATO-CLAUSURA'!$H$9:$H$77,C11)+COUNTIF('CAMPIONATO-CLAUSURA'!$V$9:$V$77,C11)</f>
        <v>9</v>
      </c>
      <c r="T11" s="32">
        <f>COUNTIF('CAMPIONATO-CLAUSURA'!$J$9:$J$77,C11)+COUNTIF('CAMPIONATO-CLAUSURA'!$X$9:$X$77,C11)</f>
        <v>2</v>
      </c>
      <c r="U11" s="32">
        <f>COUNTIF('CAMPIONATO-CLAUSURA'!$L$9:$L$77,C11)+COUNTIF('CAMPIONATO-CLAUSURA'!$Z$9:$Z$77,C11)</f>
        <v>4</v>
      </c>
      <c r="V11" s="32">
        <f>COUNTIF('CAMPIONATO-CLAUSURA'!$N$9:$N$77,C11)+COUNTIF('CAMPIONATO-CLAUSURA'!$AB$9:$AB$77,C11)</f>
        <v>3</v>
      </c>
      <c r="W11" s="31">
        <f>SUMIF('CAMPIONATO-CLAUSURA'!C:C,C11,'CAMPIONATO-CLAUSURA'!F:F)+SUMIF('CAMPIONATO-CLAUSURA'!Q:Q,C11,'CAMPIONATO-CLAUSURA'!T:T)</f>
        <v>15</v>
      </c>
      <c r="X11" s="31">
        <f>SUMIF('CAMPIONATO-CLAUSURA'!C:C,C11,'CAMPIONATO-CLAUSURA'!D:D)+SUMIF('CAMPIONATO-CLAUSURA'!Q:Q,C11,'CAMPIONATO-CLAUSURA'!R:R)</f>
        <v>13</v>
      </c>
    </row>
    <row r="12" spans="1:25" ht="16" x14ac:dyDescent="0.15">
      <c r="A12" s="22"/>
      <c r="B12" s="31">
        <v>9</v>
      </c>
      <c r="C12" s="31" t="str">
        <f>SQUADRE!B11</f>
        <v>ATHLETIC 23</v>
      </c>
      <c r="D12" s="31">
        <f t="shared" si="0"/>
        <v>16</v>
      </c>
      <c r="E12" s="31">
        <f t="shared" si="1"/>
        <v>18</v>
      </c>
      <c r="F12" s="32">
        <f t="shared" si="2"/>
        <v>4</v>
      </c>
      <c r="G12" s="32">
        <f t="shared" si="3"/>
        <v>4</v>
      </c>
      <c r="H12" s="32">
        <f t="shared" si="4"/>
        <v>10</v>
      </c>
      <c r="I12" s="31">
        <f t="shared" si="5"/>
        <v>19</v>
      </c>
      <c r="J12" s="31">
        <f t="shared" si="6"/>
        <v>31</v>
      </c>
      <c r="K12" s="31"/>
      <c r="L12" s="32">
        <f>COUNTIF('CAMPIONATO-CLAUSURA'!$G$9:$G$77,C12)+COUNTIF('CAMPIONATO-CLAUSURA'!$U$9:$U$77,C12)</f>
        <v>9</v>
      </c>
      <c r="M12" s="32">
        <f>COUNTIF('CAMPIONATO-CLAUSURA'!$I$9:$I$77,C12)+COUNTIF('CAMPIONATO-CLAUSURA'!$W$9:$W$77,C12)</f>
        <v>2</v>
      </c>
      <c r="N12" s="32">
        <f>COUNTIF('CAMPIONATO-CLAUSURA'!$K$9:$K$77,C12)+COUNTIF('CAMPIONATO-CLAUSURA'!$Y$9:$Y$77,C12)</f>
        <v>2</v>
      </c>
      <c r="O12" s="32">
        <f>COUNTIF('CAMPIONATO-CLAUSURA'!$M$9:$M$77,C12)+COUNTIF('CAMPIONATO-CLAUSURA'!$AA$9:$AA$77,C12)</f>
        <v>5</v>
      </c>
      <c r="P12" s="32">
        <f>SUMIF('CAMPIONATO-CLAUSURA'!B:B,C12,'CAMPIONATO-CLAUSURA'!D:D)+SUMIF('CAMPIONATO-CLAUSURA'!P:P,C12,'CAMPIONATO-CLAUSURA'!R:R)</f>
        <v>10</v>
      </c>
      <c r="Q12" s="32">
        <f>SUMIF('CAMPIONATO-CLAUSURA'!B:B,C12,'CAMPIONATO-CLAUSURA'!F:F)+SUMIF('CAMPIONATO-CLAUSURA'!P:P,C12,'CAMPIONATO-CLAUSURA'!T:T)</f>
        <v>14</v>
      </c>
      <c r="R12" s="32"/>
      <c r="S12" s="32">
        <f>COUNTIF('CAMPIONATO-CLAUSURA'!$H$9:$H$77,C12)+COUNTIF('CAMPIONATO-CLAUSURA'!$V$9:$V$77,C12)</f>
        <v>9</v>
      </c>
      <c r="T12" s="32">
        <f>COUNTIF('CAMPIONATO-CLAUSURA'!$J$9:$J$77,C12)+COUNTIF('CAMPIONATO-CLAUSURA'!$X$9:$X$77,C12)</f>
        <v>2</v>
      </c>
      <c r="U12" s="32">
        <f>COUNTIF('CAMPIONATO-CLAUSURA'!$L$9:$L$77,C12)+COUNTIF('CAMPIONATO-CLAUSURA'!$Z$9:$Z$77,C12)</f>
        <v>2</v>
      </c>
      <c r="V12" s="32">
        <f>COUNTIF('CAMPIONATO-CLAUSURA'!$N$9:$N$77,C12)+COUNTIF('CAMPIONATO-CLAUSURA'!$AB$9:$AB$77,C12)</f>
        <v>5</v>
      </c>
      <c r="W12" s="31">
        <f>SUMIF('CAMPIONATO-CLAUSURA'!C:C,C12,'CAMPIONATO-CLAUSURA'!F:F)+SUMIF('CAMPIONATO-CLAUSURA'!Q:Q,C12,'CAMPIONATO-CLAUSURA'!T:T)</f>
        <v>9</v>
      </c>
      <c r="X12" s="31">
        <f>SUMIF('CAMPIONATO-CLAUSURA'!C:C,C12,'CAMPIONATO-CLAUSURA'!D:D)+SUMIF('CAMPIONATO-CLAUSURA'!Q:Q,C12,'CAMPIONATO-CLAUSURA'!R:R)</f>
        <v>17</v>
      </c>
    </row>
    <row r="13" spans="1:25" ht="16" x14ac:dyDescent="0.15">
      <c r="A13" s="22"/>
      <c r="B13" s="31">
        <v>10</v>
      </c>
      <c r="C13" s="31" t="str">
        <f>SQUADRE!B6</f>
        <v>SBROOF OTF</v>
      </c>
      <c r="D13" s="31">
        <f t="shared" si="0"/>
        <v>14</v>
      </c>
      <c r="E13" s="31">
        <f t="shared" si="1"/>
        <v>18</v>
      </c>
      <c r="F13" s="32">
        <f t="shared" si="2"/>
        <v>3</v>
      </c>
      <c r="G13" s="32">
        <f t="shared" si="3"/>
        <v>5</v>
      </c>
      <c r="H13" s="32">
        <f t="shared" si="4"/>
        <v>10</v>
      </c>
      <c r="I13" s="31">
        <f t="shared" si="5"/>
        <v>14</v>
      </c>
      <c r="J13" s="31">
        <f t="shared" si="6"/>
        <v>30</v>
      </c>
      <c r="K13" s="31"/>
      <c r="L13" s="32">
        <f>COUNTIF('CAMPIONATO-CLAUSURA'!$G$9:$G$77,C13)+COUNTIF('CAMPIONATO-CLAUSURA'!$U$9:$U$77,C13)</f>
        <v>9</v>
      </c>
      <c r="M13" s="32">
        <f>COUNTIF('CAMPIONATO-CLAUSURA'!$I$9:$I$77,C13)+COUNTIF('CAMPIONATO-CLAUSURA'!$W$9:$W$77,C13)</f>
        <v>0</v>
      </c>
      <c r="N13" s="32">
        <f>COUNTIF('CAMPIONATO-CLAUSURA'!$K$9:$K$77,C13)+COUNTIF('CAMPIONATO-CLAUSURA'!$Y$9:$Y$77,C13)</f>
        <v>3</v>
      </c>
      <c r="O13" s="32">
        <f>COUNTIF('CAMPIONATO-CLAUSURA'!$M$9:$M$77,C13)+COUNTIF('CAMPIONATO-CLAUSURA'!$AA$9:$AA$77,C13)</f>
        <v>6</v>
      </c>
      <c r="P13" s="32">
        <f>SUMIF('CAMPIONATO-CLAUSURA'!B:B,C13,'CAMPIONATO-CLAUSURA'!D:D)+SUMIF('CAMPIONATO-CLAUSURA'!P:P,C13,'CAMPIONATO-CLAUSURA'!R:R)</f>
        <v>4</v>
      </c>
      <c r="Q13" s="32">
        <f>SUMIF('CAMPIONATO-CLAUSURA'!B:B,C13,'CAMPIONATO-CLAUSURA'!F:F)+SUMIF('CAMPIONATO-CLAUSURA'!P:P,C13,'CAMPIONATO-CLAUSURA'!T:T)</f>
        <v>14</v>
      </c>
      <c r="R13" s="32"/>
      <c r="S13" s="32">
        <f>COUNTIF('CAMPIONATO-CLAUSURA'!$H$9:$H$77,C13)+COUNTIF('CAMPIONATO-CLAUSURA'!$V$9:$V$77,C13)</f>
        <v>9</v>
      </c>
      <c r="T13" s="32">
        <f>COUNTIF('CAMPIONATO-CLAUSURA'!$J$9:$J$77,C13)+COUNTIF('CAMPIONATO-CLAUSURA'!$X$9:$X$77,C13)</f>
        <v>3</v>
      </c>
      <c r="U13" s="32">
        <f>COUNTIF('CAMPIONATO-CLAUSURA'!$L$9:$L$77,C13)+COUNTIF('CAMPIONATO-CLAUSURA'!$Z$9:$Z$77,C13)</f>
        <v>2</v>
      </c>
      <c r="V13" s="32">
        <f>COUNTIF('CAMPIONATO-CLAUSURA'!$N$9:$N$77,C13)+COUNTIF('CAMPIONATO-CLAUSURA'!$AB$9:$AB$77,C13)</f>
        <v>4</v>
      </c>
      <c r="W13" s="31">
        <f>SUMIF('CAMPIONATO-CLAUSURA'!C:C,C13,'CAMPIONATO-CLAUSURA'!F:F)+SUMIF('CAMPIONATO-CLAUSURA'!Q:Q,C13,'CAMPIONATO-CLAUSURA'!T:T)</f>
        <v>10</v>
      </c>
      <c r="X13" s="31">
        <f>SUMIF('CAMPIONATO-CLAUSURA'!C:C,C13,'CAMPIONATO-CLAUSURA'!D:D)+SUMIF('CAMPIONATO-CLAUSURA'!Q:Q,C13,'CAMPIONATO-CLAUSURA'!R:R)</f>
        <v>16</v>
      </c>
    </row>
  </sheetData>
  <sortState xmlns:xlrd2="http://schemas.microsoft.com/office/spreadsheetml/2017/richdata2" ref="C4:X13">
    <sortCondition descending="1" ref="D4:D1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6AA3D-1237-484D-AB59-4BF779EDCDC0}">
  <sheetPr>
    <tabColor rgb="FFFF0000"/>
  </sheetPr>
  <dimension ref="A1:U11"/>
  <sheetViews>
    <sheetView workbookViewId="0">
      <selection sqref="A1:U11"/>
    </sheetView>
  </sheetViews>
  <sheetFormatPr baseColWidth="10" defaultColWidth="11.5" defaultRowHeight="13" x14ac:dyDescent="0.15"/>
  <cols>
    <col min="1" max="1" width="23" customWidth="1"/>
    <col min="2" max="2" width="11" bestFit="1" customWidth="1"/>
    <col min="3" max="14" width="6.6640625" bestFit="1" customWidth="1"/>
    <col min="15" max="15" width="6.83203125" bestFit="1" customWidth="1"/>
    <col min="16" max="16" width="6.6640625" bestFit="1" customWidth="1"/>
    <col min="17" max="17" width="6.83203125" bestFit="1" customWidth="1"/>
    <col min="18" max="19" width="6.6640625" bestFit="1" customWidth="1"/>
    <col min="20" max="20" width="6.83203125" bestFit="1" customWidth="1"/>
    <col min="21" max="21" width="11" bestFit="1" customWidth="1"/>
  </cols>
  <sheetData>
    <row r="1" spans="1:21" ht="16" x14ac:dyDescent="0.2">
      <c r="A1" s="33"/>
      <c r="B1" s="33"/>
      <c r="C1" s="34">
        <v>1</v>
      </c>
      <c r="D1" s="34">
        <v>2</v>
      </c>
      <c r="E1" s="34">
        <v>3</v>
      </c>
      <c r="F1" s="34">
        <v>4</v>
      </c>
      <c r="G1" s="34">
        <v>5</v>
      </c>
      <c r="H1" s="34">
        <v>6</v>
      </c>
      <c r="I1" s="34">
        <v>7</v>
      </c>
      <c r="J1" s="34">
        <v>8</v>
      </c>
      <c r="K1" s="34">
        <v>9</v>
      </c>
      <c r="L1" s="34">
        <v>10</v>
      </c>
      <c r="M1" s="34">
        <v>11</v>
      </c>
      <c r="N1" s="34">
        <v>12</v>
      </c>
      <c r="O1" s="34">
        <v>13</v>
      </c>
      <c r="P1" s="34">
        <v>14</v>
      </c>
      <c r="Q1" s="34">
        <v>15</v>
      </c>
      <c r="R1" s="34">
        <v>16</v>
      </c>
      <c r="S1" s="34">
        <v>17</v>
      </c>
      <c r="T1" s="34">
        <v>18</v>
      </c>
      <c r="U1" s="33"/>
    </row>
    <row r="2" spans="1:21" ht="17" x14ac:dyDescent="0.2">
      <c r="A2" s="35" t="s">
        <v>33</v>
      </c>
      <c r="B2" s="36">
        <f t="shared" ref="B2:B11" si="0">SUM(C2:T2)</f>
        <v>1349</v>
      </c>
      <c r="C2" s="37">
        <v>82.5</v>
      </c>
      <c r="D2" s="37">
        <v>69.5</v>
      </c>
      <c r="E2" s="37">
        <v>69</v>
      </c>
      <c r="F2" s="37">
        <v>74.5</v>
      </c>
      <c r="G2" s="37">
        <v>79</v>
      </c>
      <c r="H2" s="37">
        <v>69.5</v>
      </c>
      <c r="I2" s="37">
        <v>85</v>
      </c>
      <c r="J2" s="37">
        <v>72</v>
      </c>
      <c r="K2" s="37">
        <v>73</v>
      </c>
      <c r="L2" s="37">
        <v>67.5</v>
      </c>
      <c r="M2" s="37">
        <v>68</v>
      </c>
      <c r="N2" s="37">
        <v>74.5</v>
      </c>
      <c r="O2" s="37">
        <v>68</v>
      </c>
      <c r="P2" s="37">
        <v>85.5</v>
      </c>
      <c r="Q2" s="37">
        <v>77.5</v>
      </c>
      <c r="R2" s="37">
        <v>79</v>
      </c>
      <c r="S2" s="37">
        <v>83</v>
      </c>
      <c r="T2" s="37">
        <v>72</v>
      </c>
      <c r="U2" s="38">
        <f t="shared" ref="U2:U11" si="1">B2-B$2</f>
        <v>0</v>
      </c>
    </row>
    <row r="3" spans="1:21" ht="17" x14ac:dyDescent="0.2">
      <c r="A3" s="35" t="s">
        <v>34</v>
      </c>
      <c r="B3" s="36">
        <f t="shared" si="0"/>
        <v>1282</v>
      </c>
      <c r="C3" s="37">
        <v>71.5</v>
      </c>
      <c r="D3" s="37">
        <v>65.5</v>
      </c>
      <c r="E3" s="37">
        <v>68.5</v>
      </c>
      <c r="F3" s="37">
        <v>68.5</v>
      </c>
      <c r="G3" s="37">
        <v>83.5</v>
      </c>
      <c r="H3" s="37">
        <v>65.5</v>
      </c>
      <c r="I3" s="37">
        <v>67.5</v>
      </c>
      <c r="J3" s="37">
        <v>67.5</v>
      </c>
      <c r="K3" s="37">
        <v>77</v>
      </c>
      <c r="L3" s="37">
        <v>64.5</v>
      </c>
      <c r="M3" s="37">
        <v>59.5</v>
      </c>
      <c r="N3" s="37">
        <v>70.5</v>
      </c>
      <c r="O3" s="37">
        <v>78</v>
      </c>
      <c r="P3" s="37">
        <v>69.5</v>
      </c>
      <c r="Q3" s="37">
        <v>67.5</v>
      </c>
      <c r="R3" s="37">
        <v>87</v>
      </c>
      <c r="S3" s="37">
        <v>81.5</v>
      </c>
      <c r="T3" s="37">
        <v>69</v>
      </c>
      <c r="U3" s="38">
        <f t="shared" si="1"/>
        <v>-67</v>
      </c>
    </row>
    <row r="4" spans="1:21" ht="17" x14ac:dyDescent="0.2">
      <c r="A4" s="35" t="s">
        <v>30</v>
      </c>
      <c r="B4" s="36">
        <f t="shared" si="0"/>
        <v>1281.5</v>
      </c>
      <c r="C4" s="37">
        <v>75</v>
      </c>
      <c r="D4" s="37">
        <v>63.5</v>
      </c>
      <c r="E4" s="37">
        <v>78</v>
      </c>
      <c r="F4" s="37">
        <v>65</v>
      </c>
      <c r="G4" s="37">
        <v>66</v>
      </c>
      <c r="H4" s="37">
        <v>76</v>
      </c>
      <c r="I4" s="37">
        <v>66</v>
      </c>
      <c r="J4" s="37">
        <v>80</v>
      </c>
      <c r="K4" s="37">
        <v>73.5</v>
      </c>
      <c r="L4" s="37">
        <v>77</v>
      </c>
      <c r="M4" s="37">
        <v>67.5</v>
      </c>
      <c r="N4" s="37">
        <v>75.5</v>
      </c>
      <c r="O4" s="37">
        <v>76</v>
      </c>
      <c r="P4" s="37">
        <v>65.5</v>
      </c>
      <c r="Q4" s="37">
        <v>68</v>
      </c>
      <c r="R4" s="37">
        <v>68</v>
      </c>
      <c r="S4" s="37">
        <v>73</v>
      </c>
      <c r="T4" s="37">
        <v>68</v>
      </c>
      <c r="U4" s="38">
        <f t="shared" si="1"/>
        <v>-67.5</v>
      </c>
    </row>
    <row r="5" spans="1:21" ht="17" x14ac:dyDescent="0.2">
      <c r="A5" s="35" t="s">
        <v>37</v>
      </c>
      <c r="B5" s="36">
        <f t="shared" si="0"/>
        <v>1280</v>
      </c>
      <c r="C5" s="37">
        <v>72</v>
      </c>
      <c r="D5" s="37">
        <v>76.5</v>
      </c>
      <c r="E5" s="37">
        <v>73.5</v>
      </c>
      <c r="F5" s="37">
        <v>63.5</v>
      </c>
      <c r="G5" s="37">
        <v>67.5</v>
      </c>
      <c r="H5" s="37">
        <v>75</v>
      </c>
      <c r="I5" s="37">
        <v>73</v>
      </c>
      <c r="J5" s="37">
        <v>68.5</v>
      </c>
      <c r="K5" s="37">
        <v>72.5</v>
      </c>
      <c r="L5" s="37">
        <v>77.5</v>
      </c>
      <c r="M5" s="37">
        <v>71</v>
      </c>
      <c r="N5" s="37">
        <v>68.5</v>
      </c>
      <c r="O5" s="37">
        <v>68</v>
      </c>
      <c r="P5" s="37">
        <v>75</v>
      </c>
      <c r="Q5" s="37">
        <v>71</v>
      </c>
      <c r="R5" s="37">
        <v>64</v>
      </c>
      <c r="S5" s="37">
        <v>73</v>
      </c>
      <c r="T5" s="37">
        <v>70</v>
      </c>
      <c r="U5" s="38">
        <f t="shared" si="1"/>
        <v>-69</v>
      </c>
    </row>
    <row r="6" spans="1:21" ht="17" x14ac:dyDescent="0.2">
      <c r="A6" s="35" t="s">
        <v>36</v>
      </c>
      <c r="B6" s="36">
        <f t="shared" si="0"/>
        <v>1266</v>
      </c>
      <c r="C6" s="37">
        <v>78</v>
      </c>
      <c r="D6" s="37">
        <v>69</v>
      </c>
      <c r="E6" s="37">
        <v>70</v>
      </c>
      <c r="F6" s="37">
        <v>74.5</v>
      </c>
      <c r="G6" s="37">
        <v>63</v>
      </c>
      <c r="H6" s="37">
        <v>70.5</v>
      </c>
      <c r="I6" s="37">
        <v>74</v>
      </c>
      <c r="J6" s="37">
        <v>64.5</v>
      </c>
      <c r="K6" s="37">
        <v>78.5</v>
      </c>
      <c r="L6" s="37">
        <v>65.5</v>
      </c>
      <c r="M6" s="37">
        <v>59</v>
      </c>
      <c r="N6" s="37">
        <v>70.5</v>
      </c>
      <c r="O6" s="37">
        <v>65.5</v>
      </c>
      <c r="P6" s="37">
        <v>65</v>
      </c>
      <c r="Q6" s="37">
        <v>70.5</v>
      </c>
      <c r="R6" s="37">
        <v>78.5</v>
      </c>
      <c r="S6" s="37">
        <v>79</v>
      </c>
      <c r="T6" s="37">
        <v>70.5</v>
      </c>
      <c r="U6" s="38">
        <f t="shared" si="1"/>
        <v>-83</v>
      </c>
    </row>
    <row r="7" spans="1:21" ht="17" x14ac:dyDescent="0.2">
      <c r="A7" s="35" t="s">
        <v>39</v>
      </c>
      <c r="B7" s="36">
        <f t="shared" si="0"/>
        <v>1248</v>
      </c>
      <c r="C7" s="37">
        <v>68</v>
      </c>
      <c r="D7" s="37">
        <v>67</v>
      </c>
      <c r="E7" s="37">
        <v>72</v>
      </c>
      <c r="F7" s="37">
        <v>82</v>
      </c>
      <c r="G7" s="37">
        <v>63.5</v>
      </c>
      <c r="H7" s="37">
        <v>67.5</v>
      </c>
      <c r="I7" s="37">
        <v>69.5</v>
      </c>
      <c r="J7" s="37">
        <v>69</v>
      </c>
      <c r="K7" s="37">
        <v>70</v>
      </c>
      <c r="L7" s="37">
        <v>78</v>
      </c>
      <c r="M7" s="37">
        <v>68.5</v>
      </c>
      <c r="N7" s="37">
        <v>66</v>
      </c>
      <c r="O7" s="37">
        <v>69.5</v>
      </c>
      <c r="P7" s="37">
        <v>60.5</v>
      </c>
      <c r="Q7" s="37">
        <v>73</v>
      </c>
      <c r="R7" s="37">
        <v>65.5</v>
      </c>
      <c r="S7" s="37">
        <v>66</v>
      </c>
      <c r="T7" s="37">
        <v>72.5</v>
      </c>
      <c r="U7" s="38">
        <f t="shared" si="1"/>
        <v>-101</v>
      </c>
    </row>
    <row r="8" spans="1:21" ht="17" x14ac:dyDescent="0.2">
      <c r="A8" s="35" t="s">
        <v>35</v>
      </c>
      <c r="B8" s="36">
        <f t="shared" si="0"/>
        <v>1234</v>
      </c>
      <c r="C8" s="37">
        <v>82</v>
      </c>
      <c r="D8" s="37">
        <v>64.5</v>
      </c>
      <c r="E8" s="37">
        <v>65</v>
      </c>
      <c r="F8" s="37">
        <v>72</v>
      </c>
      <c r="G8" s="37">
        <v>64.5</v>
      </c>
      <c r="H8" s="37">
        <v>64</v>
      </c>
      <c r="I8" s="37">
        <v>71</v>
      </c>
      <c r="J8" s="37">
        <v>73.5</v>
      </c>
      <c r="K8" s="37">
        <v>64.5</v>
      </c>
      <c r="L8" s="37">
        <v>71</v>
      </c>
      <c r="M8" s="37">
        <v>68.5</v>
      </c>
      <c r="N8" s="37">
        <v>69</v>
      </c>
      <c r="O8" s="37">
        <v>63.5</v>
      </c>
      <c r="P8" s="37">
        <v>65</v>
      </c>
      <c r="Q8" s="37">
        <v>73.5</v>
      </c>
      <c r="R8" s="37">
        <v>69</v>
      </c>
      <c r="S8" s="37">
        <v>67</v>
      </c>
      <c r="T8" s="37">
        <v>66.5</v>
      </c>
      <c r="U8" s="38">
        <f t="shared" si="1"/>
        <v>-115</v>
      </c>
    </row>
    <row r="9" spans="1:21" ht="17" x14ac:dyDescent="0.2">
      <c r="A9" s="35" t="s">
        <v>31</v>
      </c>
      <c r="B9" s="36">
        <f t="shared" si="0"/>
        <v>1222.5</v>
      </c>
      <c r="C9" s="37">
        <v>72.5</v>
      </c>
      <c r="D9" s="37">
        <v>58.5</v>
      </c>
      <c r="E9" s="37">
        <v>72</v>
      </c>
      <c r="F9" s="37">
        <v>75</v>
      </c>
      <c r="G9" s="37">
        <v>81.5</v>
      </c>
      <c r="H9" s="37">
        <v>69</v>
      </c>
      <c r="I9" s="37">
        <v>64</v>
      </c>
      <c r="J9" s="37">
        <v>68.5</v>
      </c>
      <c r="K9" s="37">
        <v>69.5</v>
      </c>
      <c r="L9" s="37">
        <v>59.5</v>
      </c>
      <c r="M9" s="37">
        <v>74</v>
      </c>
      <c r="N9" s="37">
        <v>66.5</v>
      </c>
      <c r="O9" s="37">
        <v>72.5</v>
      </c>
      <c r="P9" s="37">
        <v>57</v>
      </c>
      <c r="Q9" s="37">
        <v>70</v>
      </c>
      <c r="R9" s="37">
        <v>73</v>
      </c>
      <c r="S9" s="37">
        <v>67.5</v>
      </c>
      <c r="T9" s="37">
        <v>52</v>
      </c>
      <c r="U9" s="38">
        <f t="shared" si="1"/>
        <v>-126.5</v>
      </c>
    </row>
    <row r="10" spans="1:21" ht="17" x14ac:dyDescent="0.2">
      <c r="A10" s="35" t="s">
        <v>32</v>
      </c>
      <c r="B10" s="36">
        <f t="shared" si="0"/>
        <v>1206.5</v>
      </c>
      <c r="C10" s="37">
        <v>70.5</v>
      </c>
      <c r="D10" s="37">
        <v>68</v>
      </c>
      <c r="E10" s="37">
        <v>69.5</v>
      </c>
      <c r="F10" s="37">
        <v>72.5</v>
      </c>
      <c r="G10" s="37">
        <v>69.5</v>
      </c>
      <c r="H10" s="37">
        <v>62</v>
      </c>
      <c r="I10" s="37">
        <v>65</v>
      </c>
      <c r="J10" s="37">
        <v>65.5</v>
      </c>
      <c r="K10" s="37">
        <v>68.5</v>
      </c>
      <c r="L10" s="37">
        <v>60</v>
      </c>
      <c r="M10" s="37">
        <v>66</v>
      </c>
      <c r="N10" s="37">
        <v>69</v>
      </c>
      <c r="O10" s="37">
        <v>78.5</v>
      </c>
      <c r="P10" s="37">
        <v>56</v>
      </c>
      <c r="Q10" s="37">
        <v>67.5</v>
      </c>
      <c r="R10" s="37">
        <v>63.5</v>
      </c>
      <c r="S10" s="37">
        <v>66</v>
      </c>
      <c r="T10" s="37">
        <v>69</v>
      </c>
      <c r="U10" s="38">
        <f t="shared" si="1"/>
        <v>-142.5</v>
      </c>
    </row>
    <row r="11" spans="1:21" ht="17" x14ac:dyDescent="0.2">
      <c r="A11" s="35" t="s">
        <v>38</v>
      </c>
      <c r="B11" s="36">
        <f t="shared" si="0"/>
        <v>1194</v>
      </c>
      <c r="C11" s="37">
        <v>57</v>
      </c>
      <c r="D11" s="37">
        <v>67</v>
      </c>
      <c r="E11" s="37">
        <v>74</v>
      </c>
      <c r="F11" s="37">
        <v>65</v>
      </c>
      <c r="G11" s="37">
        <v>68</v>
      </c>
      <c r="H11" s="37">
        <v>60</v>
      </c>
      <c r="I11" s="37">
        <v>79</v>
      </c>
      <c r="J11" s="37">
        <v>66</v>
      </c>
      <c r="K11" s="37">
        <v>58</v>
      </c>
      <c r="L11" s="37">
        <v>63.5</v>
      </c>
      <c r="M11" s="37">
        <v>69.5</v>
      </c>
      <c r="N11" s="37">
        <v>63.5</v>
      </c>
      <c r="O11" s="37">
        <v>55.5</v>
      </c>
      <c r="P11" s="37">
        <v>71.5</v>
      </c>
      <c r="Q11" s="37">
        <v>74.5</v>
      </c>
      <c r="R11" s="37">
        <v>62</v>
      </c>
      <c r="S11" s="37">
        <v>69</v>
      </c>
      <c r="T11" s="37">
        <v>71</v>
      </c>
      <c r="U11" s="38">
        <f t="shared" si="1"/>
        <v>-155</v>
      </c>
    </row>
  </sheetData>
  <sortState xmlns:xlrd2="http://schemas.microsoft.com/office/spreadsheetml/2017/richdata2" ref="A2:T11">
    <sortCondition descending="1" ref="B2:B11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R89"/>
  <sheetViews>
    <sheetView workbookViewId="0">
      <selection activeCell="H9" sqref="H9"/>
    </sheetView>
  </sheetViews>
  <sheetFormatPr baseColWidth="10" defaultColWidth="8.83203125" defaultRowHeight="13" x14ac:dyDescent="0.15"/>
  <cols>
    <col min="2" max="2" width="18.5" customWidth="1"/>
    <col min="3" max="3" width="14.6640625" bestFit="1" customWidth="1"/>
    <col min="4" max="4" width="2.6640625" customWidth="1"/>
    <col min="5" max="5" width="3.5" customWidth="1"/>
    <col min="6" max="6" width="2.83203125" customWidth="1"/>
    <col min="7" max="7" width="3.33203125" customWidth="1"/>
    <col min="10" max="10" width="3.33203125" customWidth="1"/>
    <col min="11" max="11" width="2.5" customWidth="1"/>
    <col min="12" max="12" width="3.33203125" customWidth="1"/>
  </cols>
  <sheetData>
    <row r="1" spans="1:12" ht="20" x14ac:dyDescent="0.2">
      <c r="F1" s="1" t="s">
        <v>5</v>
      </c>
    </row>
    <row r="2" spans="1:12" ht="20" x14ac:dyDescent="0.2">
      <c r="F2" s="1" t="s">
        <v>6</v>
      </c>
    </row>
    <row r="4" spans="1:12" ht="20" x14ac:dyDescent="0.2">
      <c r="F4" s="1" t="s">
        <v>28</v>
      </c>
    </row>
    <row r="5" spans="1:12" ht="12.75" customHeight="1" x14ac:dyDescent="0.15">
      <c r="B5" s="2"/>
      <c r="C5" s="2"/>
      <c r="D5" s="2"/>
      <c r="E5" s="2"/>
    </row>
    <row r="6" spans="1:12" ht="18" x14ac:dyDescent="0.15">
      <c r="B6" s="39" t="s">
        <v>2</v>
      </c>
      <c r="H6" s="39" t="s">
        <v>3</v>
      </c>
    </row>
    <row r="7" spans="1:12" ht="18" x14ac:dyDescent="0.2">
      <c r="F7" s="7"/>
      <c r="L7" s="7"/>
    </row>
    <row r="8" spans="1:12" ht="12.75" customHeight="1" x14ac:dyDescent="0.15">
      <c r="A8" s="23"/>
      <c r="B8" s="3" t="s">
        <v>0</v>
      </c>
      <c r="G8" s="23"/>
      <c r="H8" s="3" t="s">
        <v>66</v>
      </c>
    </row>
    <row r="9" spans="1:12" x14ac:dyDescent="0.15">
      <c r="A9" s="23"/>
      <c r="B9" s="12"/>
      <c r="C9" s="13"/>
      <c r="H9" s="12"/>
      <c r="I9" s="13"/>
    </row>
    <row r="10" spans="1:12" x14ac:dyDescent="0.15">
      <c r="A10" s="23"/>
      <c r="B10" s="14" t="s">
        <v>37</v>
      </c>
      <c r="C10" s="14" t="s">
        <v>33</v>
      </c>
      <c r="D10" s="15">
        <v>1</v>
      </c>
      <c r="E10" s="16" t="s">
        <v>49</v>
      </c>
      <c r="F10" s="17">
        <v>1</v>
      </c>
      <c r="H10" s="14" t="s">
        <v>33</v>
      </c>
      <c r="I10" s="14" t="s">
        <v>34</v>
      </c>
      <c r="J10" s="15">
        <v>4</v>
      </c>
      <c r="K10" s="16" t="s">
        <v>49</v>
      </c>
      <c r="L10" s="17">
        <v>1</v>
      </c>
    </row>
    <row r="11" spans="1:12" x14ac:dyDescent="0.15">
      <c r="A11" s="23"/>
      <c r="B11" s="14" t="s">
        <v>30</v>
      </c>
      <c r="C11" s="14" t="s">
        <v>34</v>
      </c>
      <c r="D11" s="15">
        <v>1</v>
      </c>
      <c r="E11" s="16" t="s">
        <v>49</v>
      </c>
      <c r="F11" s="17">
        <v>2</v>
      </c>
      <c r="G11" s="23"/>
    </row>
    <row r="12" spans="1:12" x14ac:dyDescent="0.15">
      <c r="A12" s="23"/>
      <c r="B12" s="3"/>
      <c r="C12" s="3"/>
      <c r="D12" s="23"/>
      <c r="E12" s="23"/>
      <c r="F12" s="23"/>
    </row>
    <row r="13" spans="1:12" x14ac:dyDescent="0.15">
      <c r="A13" s="23"/>
      <c r="B13" s="3" t="s">
        <v>1</v>
      </c>
    </row>
    <row r="14" spans="1:12" x14ac:dyDescent="0.15">
      <c r="A14" s="23"/>
      <c r="B14" s="12"/>
      <c r="C14" s="13"/>
    </row>
    <row r="15" spans="1:12" x14ac:dyDescent="0.15">
      <c r="B15" s="14" t="s">
        <v>33</v>
      </c>
      <c r="C15" s="14" t="s">
        <v>37</v>
      </c>
      <c r="D15" s="15">
        <v>1</v>
      </c>
      <c r="E15" s="16" t="s">
        <v>49</v>
      </c>
      <c r="F15" s="17">
        <v>1</v>
      </c>
    </row>
    <row r="16" spans="1:12" x14ac:dyDescent="0.15">
      <c r="B16" s="14" t="s">
        <v>34</v>
      </c>
      <c r="C16" s="14" t="s">
        <v>30</v>
      </c>
      <c r="D16" s="15">
        <v>1</v>
      </c>
      <c r="E16" s="16" t="s">
        <v>49</v>
      </c>
      <c r="F16" s="17">
        <v>1</v>
      </c>
    </row>
    <row r="17" spans="2:5" x14ac:dyDescent="0.15">
      <c r="B17" s="23"/>
      <c r="C17" s="23"/>
      <c r="D17" s="23"/>
      <c r="E17" s="23"/>
    </row>
    <row r="18" spans="2:5" x14ac:dyDescent="0.15">
      <c r="B18" s="3"/>
      <c r="C18" s="3"/>
      <c r="D18" s="23"/>
      <c r="E18" s="23"/>
    </row>
    <row r="19" spans="2:5" x14ac:dyDescent="0.15">
      <c r="B19" s="25"/>
      <c r="C19" s="25"/>
      <c r="D19" s="26"/>
      <c r="E19" s="26"/>
    </row>
    <row r="20" spans="2:5" x14ac:dyDescent="0.15">
      <c r="B20" s="23"/>
      <c r="C20" s="23"/>
      <c r="D20" s="23"/>
      <c r="E20" s="23"/>
    </row>
    <row r="21" spans="2:5" x14ac:dyDescent="0.15">
      <c r="B21" s="23"/>
      <c r="C21" s="23"/>
      <c r="D21" s="23"/>
      <c r="E21" s="23"/>
    </row>
    <row r="22" spans="2:5" x14ac:dyDescent="0.15">
      <c r="B22" s="23"/>
      <c r="C22" s="23"/>
      <c r="D22" s="23"/>
      <c r="E22" s="23"/>
    </row>
    <row r="23" spans="2:5" x14ac:dyDescent="0.15">
      <c r="B23" s="3"/>
      <c r="C23" s="3"/>
      <c r="D23" s="23"/>
      <c r="E23" s="23"/>
    </row>
    <row r="24" spans="2:5" x14ac:dyDescent="0.15">
      <c r="B24" s="25"/>
      <c r="C24" s="25"/>
      <c r="D24" s="26"/>
      <c r="E24" s="26"/>
    </row>
    <row r="25" spans="2:5" x14ac:dyDescent="0.15">
      <c r="B25" s="23"/>
      <c r="C25" s="23"/>
      <c r="D25" s="23"/>
      <c r="E25" s="23"/>
    </row>
    <row r="26" spans="2:5" x14ac:dyDescent="0.15">
      <c r="B26" s="23"/>
      <c r="C26" s="23"/>
      <c r="D26" s="23"/>
      <c r="E26" s="23"/>
    </row>
    <row r="28" spans="2:5" x14ac:dyDescent="0.15">
      <c r="B28" s="3"/>
      <c r="C28" s="3"/>
    </row>
    <row r="29" spans="2:5" x14ac:dyDescent="0.15">
      <c r="B29" s="25"/>
      <c r="C29" s="25"/>
      <c r="D29" s="26"/>
      <c r="E29" s="26"/>
    </row>
    <row r="30" spans="2:5" x14ac:dyDescent="0.15">
      <c r="B30" s="23"/>
      <c r="C30" s="23"/>
      <c r="D30" s="23"/>
      <c r="E30" s="23"/>
    </row>
    <row r="31" spans="2:5" x14ac:dyDescent="0.15">
      <c r="B31" s="23"/>
      <c r="C31" s="23"/>
      <c r="D31" s="23"/>
      <c r="E31" s="23"/>
    </row>
    <row r="32" spans="2:5" x14ac:dyDescent="0.15">
      <c r="B32" s="23"/>
      <c r="C32" s="23"/>
      <c r="D32" s="23"/>
      <c r="E32" s="23"/>
    </row>
    <row r="33" spans="2:5" x14ac:dyDescent="0.15">
      <c r="B33" s="3"/>
      <c r="C33" s="3"/>
      <c r="D33" s="23"/>
      <c r="E33" s="23"/>
    </row>
    <row r="34" spans="2:5" x14ac:dyDescent="0.15">
      <c r="B34" s="25"/>
      <c r="C34" s="25"/>
      <c r="D34" s="26"/>
      <c r="E34" s="26"/>
    </row>
    <row r="35" spans="2:5" x14ac:dyDescent="0.15">
      <c r="B35" s="23"/>
      <c r="C35" s="23"/>
      <c r="D35" s="23"/>
      <c r="E35" s="23"/>
    </row>
    <row r="36" spans="2:5" x14ac:dyDescent="0.15">
      <c r="B36" s="23"/>
      <c r="C36" s="23"/>
      <c r="D36" s="23"/>
      <c r="E36" s="23"/>
    </row>
    <row r="37" spans="2:5" x14ac:dyDescent="0.15">
      <c r="B37" s="23"/>
      <c r="C37" s="23"/>
      <c r="D37" s="23"/>
      <c r="E37" s="23"/>
    </row>
    <row r="38" spans="2:5" x14ac:dyDescent="0.15">
      <c r="B38" s="3"/>
      <c r="C38" s="3"/>
      <c r="D38" s="23"/>
      <c r="E38" s="23"/>
    </row>
    <row r="39" spans="2:5" x14ac:dyDescent="0.15">
      <c r="B39" s="25"/>
      <c r="C39" s="25"/>
      <c r="D39" s="26"/>
      <c r="E39" s="26"/>
    </row>
    <row r="40" spans="2:5" x14ac:dyDescent="0.15">
      <c r="B40" s="23"/>
      <c r="C40" s="23"/>
      <c r="D40" s="23"/>
      <c r="E40" s="23"/>
    </row>
    <row r="41" spans="2:5" x14ac:dyDescent="0.15">
      <c r="B41" s="23"/>
      <c r="C41" s="23"/>
      <c r="D41" s="23"/>
      <c r="E41" s="23"/>
    </row>
    <row r="42" spans="2:5" x14ac:dyDescent="0.15">
      <c r="B42" s="23"/>
      <c r="C42" s="23"/>
      <c r="D42" s="23"/>
      <c r="E42" s="23"/>
    </row>
    <row r="43" spans="2:5" x14ac:dyDescent="0.15">
      <c r="B43" s="3"/>
      <c r="C43" s="3"/>
      <c r="D43" s="23"/>
      <c r="E43" s="23"/>
    </row>
    <row r="44" spans="2:5" x14ac:dyDescent="0.15">
      <c r="B44" s="25"/>
      <c r="C44" s="25"/>
      <c r="D44" s="26"/>
      <c r="E44" s="26"/>
    </row>
    <row r="45" spans="2:5" x14ac:dyDescent="0.15">
      <c r="B45" s="23"/>
      <c r="C45" s="23"/>
      <c r="D45" s="23"/>
      <c r="E45" s="23"/>
    </row>
    <row r="46" spans="2:5" x14ac:dyDescent="0.15">
      <c r="B46" s="23"/>
      <c r="C46" s="23"/>
      <c r="D46" s="23"/>
      <c r="E46" s="23"/>
    </row>
    <row r="47" spans="2:5" x14ac:dyDescent="0.15">
      <c r="B47" s="23"/>
      <c r="C47" s="23"/>
      <c r="D47" s="23"/>
      <c r="E47" s="23"/>
    </row>
    <row r="48" spans="2:5" x14ac:dyDescent="0.15">
      <c r="B48" s="3"/>
      <c r="C48" s="3"/>
      <c r="D48" s="23"/>
      <c r="E48" s="23"/>
    </row>
    <row r="49" spans="1:10" x14ac:dyDescent="0.15">
      <c r="B49" s="25"/>
      <c r="C49" s="25"/>
      <c r="D49" s="26"/>
      <c r="E49" s="26"/>
    </row>
    <row r="50" spans="1:10" x14ac:dyDescent="0.15">
      <c r="B50" s="23"/>
      <c r="C50" s="23"/>
      <c r="D50" s="23"/>
      <c r="E50" s="23"/>
    </row>
    <row r="51" spans="1:10" x14ac:dyDescent="0.15">
      <c r="B51" s="23"/>
      <c r="C51" s="23"/>
      <c r="D51" s="23"/>
      <c r="E51" s="23"/>
    </row>
    <row r="53" spans="1:10" ht="18" x14ac:dyDescent="0.2">
      <c r="F53" s="7"/>
    </row>
    <row r="54" spans="1:10" x14ac:dyDescent="0.15">
      <c r="A54" s="23"/>
      <c r="B54" s="3"/>
      <c r="C54" s="3"/>
      <c r="D54" s="23"/>
      <c r="E54" s="23"/>
      <c r="F54" s="23"/>
      <c r="G54" s="4"/>
      <c r="J54" s="4"/>
    </row>
    <row r="55" spans="1:10" x14ac:dyDescent="0.15">
      <c r="A55" s="23"/>
      <c r="B55" s="24"/>
      <c r="C55" s="24"/>
      <c r="D55" s="25"/>
      <c r="E55" s="25"/>
      <c r="F55" s="23"/>
      <c r="G55" s="4"/>
      <c r="J55" s="4"/>
    </row>
    <row r="56" spans="1:10" x14ac:dyDescent="0.15">
      <c r="A56" s="23"/>
      <c r="B56" s="23"/>
      <c r="C56" s="23"/>
      <c r="D56" s="23"/>
      <c r="E56" s="23"/>
      <c r="F56" s="23"/>
      <c r="G56" s="4"/>
      <c r="J56" s="4"/>
    </row>
    <row r="57" spans="1:10" x14ac:dyDescent="0.15">
      <c r="A57" s="23"/>
      <c r="B57" s="23"/>
      <c r="C57" s="23"/>
      <c r="D57" s="23"/>
      <c r="E57" s="23"/>
      <c r="F57" s="23"/>
      <c r="G57" s="4"/>
      <c r="J57" s="4"/>
    </row>
    <row r="58" spans="1:10" x14ac:dyDescent="0.15">
      <c r="A58" s="23"/>
      <c r="B58" s="23"/>
      <c r="C58" s="23"/>
      <c r="D58" s="23"/>
      <c r="E58" s="23"/>
      <c r="F58" s="23"/>
      <c r="G58" s="4"/>
      <c r="J58" s="4"/>
    </row>
    <row r="59" spans="1:10" ht="18" x14ac:dyDescent="0.2">
      <c r="A59" s="23"/>
      <c r="F59" s="7"/>
    </row>
    <row r="60" spans="1:10" x14ac:dyDescent="0.15">
      <c r="A60" s="23"/>
      <c r="B60" s="3"/>
      <c r="C60" s="3"/>
      <c r="D60" s="3"/>
      <c r="E60" s="3"/>
      <c r="F60" s="23"/>
    </row>
    <row r="61" spans="1:10" x14ac:dyDescent="0.15">
      <c r="A61" s="23"/>
      <c r="B61" s="24"/>
      <c r="C61" s="24"/>
      <c r="D61" s="24"/>
      <c r="E61" s="24"/>
      <c r="F61" s="25"/>
    </row>
    <row r="62" spans="1:10" x14ac:dyDescent="0.15">
      <c r="A62" s="23"/>
      <c r="B62" s="23"/>
      <c r="C62" s="23"/>
      <c r="D62" s="23"/>
      <c r="E62" s="23"/>
    </row>
    <row r="63" spans="1:10" x14ac:dyDescent="0.15">
      <c r="A63" s="23"/>
      <c r="B63" s="23"/>
      <c r="C63" s="23"/>
      <c r="D63" s="23"/>
      <c r="E63" s="23"/>
      <c r="F63" s="23"/>
    </row>
    <row r="64" spans="1:10" x14ac:dyDescent="0.15">
      <c r="A64" s="23"/>
      <c r="B64" s="23"/>
      <c r="C64" s="23"/>
      <c r="D64" s="23"/>
      <c r="E64" s="23"/>
      <c r="F64" s="23"/>
      <c r="G64" s="4"/>
      <c r="J64" s="4"/>
    </row>
    <row r="65" spans="1:6" x14ac:dyDescent="0.15">
      <c r="A65" s="23"/>
      <c r="B65" s="23"/>
      <c r="C65" s="23"/>
      <c r="D65" s="23"/>
      <c r="E65" s="23"/>
      <c r="F65" s="23"/>
    </row>
    <row r="66" spans="1:6" ht="12.75" customHeight="1" x14ac:dyDescent="0.15">
      <c r="A66" s="23"/>
      <c r="B66" s="23"/>
      <c r="C66" s="23"/>
      <c r="D66" s="23"/>
      <c r="E66" s="23"/>
      <c r="F66" s="23"/>
    </row>
    <row r="71" spans="1:6" ht="12.75" customHeight="1" x14ac:dyDescent="0.15"/>
    <row r="86" spans="16:18" x14ac:dyDescent="0.15">
      <c r="P86" s="5"/>
      <c r="Q86" s="5"/>
      <c r="R86" s="5"/>
    </row>
    <row r="87" spans="16:18" x14ac:dyDescent="0.15">
      <c r="P87" s="5"/>
      <c r="Q87" s="5"/>
      <c r="R87" s="5"/>
    </row>
    <row r="88" spans="16:18" x14ac:dyDescent="0.15">
      <c r="P88" s="5"/>
      <c r="Q88" s="5"/>
      <c r="R88" s="5"/>
    </row>
    <row r="89" spans="16:18" x14ac:dyDescent="0.15">
      <c r="P89" s="6"/>
      <c r="Q89" s="6"/>
      <c r="R89" s="6"/>
    </row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R89"/>
  <sheetViews>
    <sheetView workbookViewId="0">
      <selection activeCell="H9" sqref="H9"/>
    </sheetView>
  </sheetViews>
  <sheetFormatPr baseColWidth="10" defaultColWidth="8.83203125" defaultRowHeight="13" x14ac:dyDescent="0.15"/>
  <cols>
    <col min="2" max="2" width="18.5" customWidth="1"/>
    <col min="3" max="3" width="14.6640625" bestFit="1" customWidth="1"/>
    <col min="4" max="4" width="2.6640625" customWidth="1"/>
    <col min="5" max="5" width="3.5" customWidth="1"/>
    <col min="6" max="6" width="2.83203125" customWidth="1"/>
    <col min="7" max="7" width="3.33203125" customWidth="1"/>
    <col min="8" max="8" width="11.83203125" bestFit="1" customWidth="1"/>
    <col min="9" max="9" width="11" bestFit="1" customWidth="1"/>
    <col min="10" max="10" width="3.33203125" customWidth="1"/>
    <col min="11" max="11" width="2.5" customWidth="1"/>
    <col min="12" max="12" width="3.33203125" customWidth="1"/>
  </cols>
  <sheetData>
    <row r="1" spans="1:12" ht="20" x14ac:dyDescent="0.2">
      <c r="F1" s="1" t="s">
        <v>5</v>
      </c>
    </row>
    <row r="2" spans="1:12" ht="20" x14ac:dyDescent="0.2">
      <c r="F2" s="1" t="s">
        <v>6</v>
      </c>
    </row>
    <row r="4" spans="1:12" ht="20" x14ac:dyDescent="0.2">
      <c r="F4" s="1" t="s">
        <v>25</v>
      </c>
    </row>
    <row r="5" spans="1:12" ht="12.75" customHeight="1" x14ac:dyDescent="0.15">
      <c r="B5" s="2"/>
      <c r="C5" s="2"/>
      <c r="D5" s="2"/>
      <c r="E5" s="2"/>
    </row>
    <row r="6" spans="1:12" ht="18" x14ac:dyDescent="0.15">
      <c r="B6" s="39" t="s">
        <v>2</v>
      </c>
      <c r="H6" s="39" t="s">
        <v>3</v>
      </c>
    </row>
    <row r="7" spans="1:12" ht="18" x14ac:dyDescent="0.2">
      <c r="F7" s="7"/>
      <c r="L7" s="7"/>
    </row>
    <row r="8" spans="1:12" ht="12.75" customHeight="1" x14ac:dyDescent="0.15">
      <c r="A8" s="23"/>
      <c r="B8" s="3" t="s">
        <v>0</v>
      </c>
      <c r="G8" s="23"/>
      <c r="H8" s="3" t="s">
        <v>66</v>
      </c>
    </row>
    <row r="9" spans="1:12" x14ac:dyDescent="0.15">
      <c r="A9" s="23"/>
      <c r="B9" s="12"/>
      <c r="C9" s="13"/>
      <c r="H9" s="12"/>
      <c r="I9" s="13"/>
    </row>
    <row r="10" spans="1:12" x14ac:dyDescent="0.15">
      <c r="A10" s="23"/>
      <c r="B10" s="14" t="s">
        <v>31</v>
      </c>
      <c r="C10" s="14" t="s">
        <v>36</v>
      </c>
      <c r="D10" s="15">
        <v>1</v>
      </c>
      <c r="E10" s="16" t="s">
        <v>49</v>
      </c>
      <c r="F10" s="17">
        <v>0</v>
      </c>
      <c r="H10" s="14" t="s">
        <v>31</v>
      </c>
      <c r="I10" s="14" t="s">
        <v>35</v>
      </c>
      <c r="J10" s="15">
        <v>2</v>
      </c>
      <c r="K10" s="16" t="s">
        <v>49</v>
      </c>
      <c r="L10" s="17">
        <v>1</v>
      </c>
    </row>
    <row r="11" spans="1:12" x14ac:dyDescent="0.15">
      <c r="A11" s="23"/>
      <c r="B11" s="14" t="s">
        <v>35</v>
      </c>
      <c r="C11" s="14" t="s">
        <v>39</v>
      </c>
      <c r="D11" s="15">
        <v>1</v>
      </c>
      <c r="E11" s="16" t="s">
        <v>49</v>
      </c>
      <c r="F11" s="17">
        <v>0</v>
      </c>
      <c r="G11" s="23"/>
    </row>
    <row r="12" spans="1:12" x14ac:dyDescent="0.15">
      <c r="A12" s="23"/>
      <c r="B12" s="3"/>
      <c r="C12" s="3"/>
      <c r="D12" s="23"/>
      <c r="E12" s="23"/>
      <c r="F12" s="23"/>
    </row>
    <row r="13" spans="1:12" x14ac:dyDescent="0.15">
      <c r="A13" s="23"/>
      <c r="B13" s="3" t="s">
        <v>1</v>
      </c>
    </row>
    <row r="14" spans="1:12" x14ac:dyDescent="0.15">
      <c r="A14" s="23"/>
      <c r="B14" s="12"/>
      <c r="C14" s="13"/>
    </row>
    <row r="15" spans="1:12" x14ac:dyDescent="0.15">
      <c r="B15" s="14" t="s">
        <v>36</v>
      </c>
      <c r="C15" s="14" t="s">
        <v>31</v>
      </c>
      <c r="D15" s="15">
        <v>1</v>
      </c>
      <c r="E15" s="16" t="s">
        <v>49</v>
      </c>
      <c r="F15" s="17">
        <v>0</v>
      </c>
    </row>
    <row r="16" spans="1:12" x14ac:dyDescent="0.15">
      <c r="B16" s="14" t="s">
        <v>39</v>
      </c>
      <c r="C16" s="14" t="s">
        <v>35</v>
      </c>
      <c r="D16" s="15">
        <v>0</v>
      </c>
      <c r="E16" s="16" t="s">
        <v>49</v>
      </c>
      <c r="F16" s="17">
        <v>1</v>
      </c>
    </row>
    <row r="17" spans="2:5" x14ac:dyDescent="0.15">
      <c r="B17" s="23"/>
      <c r="C17" s="23"/>
      <c r="D17" s="23"/>
      <c r="E17" s="23"/>
    </row>
    <row r="18" spans="2:5" x14ac:dyDescent="0.15">
      <c r="B18" s="3"/>
      <c r="C18" s="3"/>
      <c r="D18" s="23"/>
      <c r="E18" s="23"/>
    </row>
    <row r="19" spans="2:5" x14ac:dyDescent="0.15">
      <c r="B19" s="25"/>
      <c r="C19" s="25"/>
      <c r="D19" s="26"/>
      <c r="E19" s="26"/>
    </row>
    <row r="20" spans="2:5" x14ac:dyDescent="0.15">
      <c r="B20" s="23"/>
      <c r="C20" s="23"/>
      <c r="D20" s="23"/>
      <c r="E20" s="23"/>
    </row>
    <row r="21" spans="2:5" x14ac:dyDescent="0.15">
      <c r="B21" s="23"/>
      <c r="C21" s="23"/>
      <c r="D21" s="23"/>
      <c r="E21" s="23"/>
    </row>
    <row r="22" spans="2:5" x14ac:dyDescent="0.15">
      <c r="B22" s="23"/>
      <c r="C22" s="23"/>
      <c r="D22" s="23"/>
      <c r="E22" s="23"/>
    </row>
    <row r="23" spans="2:5" x14ac:dyDescent="0.15">
      <c r="B23" s="3"/>
      <c r="C23" s="3"/>
      <c r="D23" s="23"/>
      <c r="E23" s="23"/>
    </row>
    <row r="24" spans="2:5" x14ac:dyDescent="0.15">
      <c r="B24" s="25"/>
      <c r="C24" s="25"/>
      <c r="D24" s="26"/>
      <c r="E24" s="26"/>
    </row>
    <row r="25" spans="2:5" x14ac:dyDescent="0.15">
      <c r="B25" s="23"/>
      <c r="C25" s="23"/>
      <c r="D25" s="23"/>
      <c r="E25" s="23"/>
    </row>
    <row r="26" spans="2:5" x14ac:dyDescent="0.15">
      <c r="B26" s="23"/>
      <c r="C26" s="23"/>
      <c r="D26" s="23"/>
      <c r="E26" s="23"/>
    </row>
    <row r="28" spans="2:5" x14ac:dyDescent="0.15">
      <c r="B28" s="3"/>
      <c r="C28" s="3"/>
    </row>
    <row r="29" spans="2:5" x14ac:dyDescent="0.15">
      <c r="B29" s="25"/>
      <c r="C29" s="25"/>
      <c r="D29" s="26"/>
      <c r="E29" s="26"/>
    </row>
    <row r="30" spans="2:5" x14ac:dyDescent="0.15">
      <c r="B30" s="23"/>
      <c r="C30" s="23"/>
      <c r="D30" s="23"/>
      <c r="E30" s="23"/>
    </row>
    <row r="31" spans="2:5" x14ac:dyDescent="0.15">
      <c r="B31" s="23"/>
      <c r="C31" s="23"/>
      <c r="D31" s="23"/>
      <c r="E31" s="23"/>
    </row>
    <row r="32" spans="2:5" x14ac:dyDescent="0.15">
      <c r="B32" s="23"/>
      <c r="C32" s="23"/>
      <c r="D32" s="23"/>
      <c r="E32" s="23"/>
    </row>
    <row r="33" spans="2:5" x14ac:dyDescent="0.15">
      <c r="B33" s="3"/>
      <c r="C33" s="3"/>
      <c r="D33" s="23"/>
      <c r="E33" s="23"/>
    </row>
    <row r="34" spans="2:5" x14ac:dyDescent="0.15">
      <c r="B34" s="25"/>
      <c r="C34" s="25"/>
      <c r="D34" s="26"/>
      <c r="E34" s="26"/>
    </row>
    <row r="35" spans="2:5" x14ac:dyDescent="0.15">
      <c r="B35" s="23"/>
      <c r="C35" s="23"/>
      <c r="D35" s="23"/>
      <c r="E35" s="23"/>
    </row>
    <row r="36" spans="2:5" x14ac:dyDescent="0.15">
      <c r="B36" s="23"/>
      <c r="C36" s="23"/>
      <c r="D36" s="23"/>
      <c r="E36" s="23"/>
    </row>
    <row r="37" spans="2:5" x14ac:dyDescent="0.15">
      <c r="B37" s="23"/>
      <c r="C37" s="23"/>
      <c r="D37" s="23"/>
      <c r="E37" s="23"/>
    </row>
    <row r="38" spans="2:5" x14ac:dyDescent="0.15">
      <c r="B38" s="3"/>
      <c r="C38" s="3"/>
      <c r="D38" s="23"/>
      <c r="E38" s="23"/>
    </row>
    <row r="39" spans="2:5" x14ac:dyDescent="0.15">
      <c r="B39" s="25"/>
      <c r="C39" s="25"/>
      <c r="D39" s="26"/>
      <c r="E39" s="26"/>
    </row>
    <row r="40" spans="2:5" x14ac:dyDescent="0.15">
      <c r="B40" s="23"/>
      <c r="C40" s="23"/>
      <c r="D40" s="23"/>
      <c r="E40" s="23"/>
    </row>
    <row r="41" spans="2:5" x14ac:dyDescent="0.15">
      <c r="B41" s="23"/>
      <c r="C41" s="23"/>
      <c r="D41" s="23"/>
      <c r="E41" s="23"/>
    </row>
    <row r="42" spans="2:5" x14ac:dyDescent="0.15">
      <c r="B42" s="23"/>
      <c r="C42" s="23"/>
      <c r="D42" s="23"/>
      <c r="E42" s="23"/>
    </row>
    <row r="43" spans="2:5" x14ac:dyDescent="0.15">
      <c r="B43" s="3"/>
      <c r="C43" s="3"/>
      <c r="D43" s="23"/>
      <c r="E43" s="23"/>
    </row>
    <row r="44" spans="2:5" x14ac:dyDescent="0.15">
      <c r="B44" s="25"/>
      <c r="C44" s="25"/>
      <c r="D44" s="26"/>
      <c r="E44" s="26"/>
    </row>
    <row r="45" spans="2:5" x14ac:dyDescent="0.15">
      <c r="B45" s="23"/>
      <c r="C45" s="23"/>
      <c r="D45" s="23"/>
      <c r="E45" s="23"/>
    </row>
    <row r="46" spans="2:5" x14ac:dyDescent="0.15">
      <c r="B46" s="23"/>
      <c r="C46" s="23"/>
      <c r="D46" s="23"/>
      <c r="E46" s="23"/>
    </row>
    <row r="47" spans="2:5" x14ac:dyDescent="0.15">
      <c r="B47" s="23"/>
      <c r="C47" s="23"/>
      <c r="D47" s="23"/>
      <c r="E47" s="23"/>
    </row>
    <row r="48" spans="2:5" x14ac:dyDescent="0.15">
      <c r="B48" s="3"/>
      <c r="C48" s="3"/>
      <c r="D48" s="23"/>
      <c r="E48" s="23"/>
    </row>
    <row r="49" spans="1:10" x14ac:dyDescent="0.15">
      <c r="B49" s="25"/>
      <c r="C49" s="25"/>
      <c r="D49" s="26"/>
      <c r="E49" s="26"/>
    </row>
    <row r="50" spans="1:10" x14ac:dyDescent="0.15">
      <c r="B50" s="23"/>
      <c r="C50" s="23"/>
      <c r="D50" s="23"/>
      <c r="E50" s="23"/>
    </row>
    <row r="51" spans="1:10" x14ac:dyDescent="0.15">
      <c r="B51" s="23"/>
      <c r="C51" s="23"/>
      <c r="D51" s="23"/>
      <c r="E51" s="23"/>
    </row>
    <row r="53" spans="1:10" ht="18" x14ac:dyDescent="0.2">
      <c r="F53" s="7"/>
    </row>
    <row r="54" spans="1:10" x14ac:dyDescent="0.15">
      <c r="A54" s="23"/>
      <c r="B54" s="3"/>
      <c r="C54" s="3"/>
      <c r="D54" s="23"/>
      <c r="E54" s="23"/>
      <c r="F54" s="23"/>
      <c r="G54" s="4"/>
      <c r="J54" s="4"/>
    </row>
    <row r="55" spans="1:10" x14ac:dyDescent="0.15">
      <c r="A55" s="23"/>
      <c r="B55" s="24"/>
      <c r="C55" s="24"/>
      <c r="D55" s="25"/>
      <c r="E55" s="25"/>
      <c r="F55" s="23"/>
      <c r="G55" s="4"/>
      <c r="J55" s="4"/>
    </row>
    <row r="56" spans="1:10" x14ac:dyDescent="0.15">
      <c r="A56" s="23"/>
      <c r="B56" s="23"/>
      <c r="C56" s="23"/>
      <c r="D56" s="23"/>
      <c r="E56" s="23"/>
      <c r="F56" s="23"/>
      <c r="G56" s="4"/>
      <c r="J56" s="4"/>
    </row>
    <row r="57" spans="1:10" x14ac:dyDescent="0.15">
      <c r="A57" s="23"/>
      <c r="B57" s="23"/>
      <c r="C57" s="23"/>
      <c r="D57" s="23"/>
      <c r="E57" s="23"/>
      <c r="F57" s="23"/>
      <c r="G57" s="4"/>
      <c r="J57" s="4"/>
    </row>
    <row r="58" spans="1:10" x14ac:dyDescent="0.15">
      <c r="A58" s="23"/>
      <c r="B58" s="23"/>
      <c r="C58" s="23"/>
      <c r="D58" s="23"/>
      <c r="E58" s="23"/>
      <c r="F58" s="23"/>
      <c r="G58" s="4"/>
      <c r="J58" s="4"/>
    </row>
    <row r="59" spans="1:10" ht="18" x14ac:dyDescent="0.2">
      <c r="A59" s="23"/>
      <c r="F59" s="7"/>
    </row>
    <row r="60" spans="1:10" x14ac:dyDescent="0.15">
      <c r="A60" s="23"/>
      <c r="B60" s="3"/>
      <c r="C60" s="3"/>
      <c r="D60" s="3"/>
      <c r="E60" s="3"/>
      <c r="F60" s="23"/>
    </row>
    <row r="61" spans="1:10" x14ac:dyDescent="0.15">
      <c r="A61" s="23"/>
      <c r="B61" s="24"/>
      <c r="C61" s="24"/>
      <c r="D61" s="24"/>
      <c r="E61" s="24"/>
      <c r="F61" s="25"/>
    </row>
    <row r="62" spans="1:10" x14ac:dyDescent="0.15">
      <c r="A62" s="23"/>
      <c r="B62" s="23"/>
      <c r="C62" s="23"/>
      <c r="D62" s="23"/>
      <c r="E62" s="23"/>
    </row>
    <row r="63" spans="1:10" x14ac:dyDescent="0.15">
      <c r="A63" s="23"/>
      <c r="B63" s="23"/>
      <c r="C63" s="23"/>
      <c r="D63" s="23"/>
      <c r="E63" s="23"/>
      <c r="F63" s="23"/>
    </row>
    <row r="64" spans="1:10" x14ac:dyDescent="0.15">
      <c r="A64" s="23"/>
      <c r="B64" s="23"/>
      <c r="C64" s="23"/>
      <c r="D64" s="23"/>
      <c r="E64" s="23"/>
      <c r="F64" s="23"/>
      <c r="G64" s="4"/>
      <c r="J64" s="4"/>
    </row>
    <row r="65" spans="1:6" x14ac:dyDescent="0.15">
      <c r="A65" s="23"/>
      <c r="B65" s="23"/>
      <c r="C65" s="23"/>
      <c r="D65" s="23"/>
      <c r="E65" s="23"/>
      <c r="F65" s="23"/>
    </row>
    <row r="66" spans="1:6" ht="12.75" customHeight="1" x14ac:dyDescent="0.15">
      <c r="A66" s="23"/>
      <c r="B66" s="23"/>
      <c r="C66" s="23"/>
      <c r="D66" s="23"/>
      <c r="E66" s="23"/>
      <c r="F66" s="23"/>
    </row>
    <row r="71" spans="1:6" ht="12.75" customHeight="1" x14ac:dyDescent="0.15"/>
    <row r="86" spans="16:18" x14ac:dyDescent="0.15">
      <c r="P86" s="5"/>
      <c r="Q86" s="5"/>
      <c r="R86" s="5"/>
    </row>
    <row r="87" spans="16:18" x14ac:dyDescent="0.15">
      <c r="P87" s="5"/>
      <c r="Q87" s="5"/>
      <c r="R87" s="5"/>
    </row>
    <row r="88" spans="16:18" x14ac:dyDescent="0.15">
      <c r="P88" s="5"/>
      <c r="Q88" s="5"/>
      <c r="R88" s="5"/>
    </row>
    <row r="89" spans="16:18" x14ac:dyDescent="0.15">
      <c r="P89" s="6"/>
      <c r="Q89" s="6"/>
      <c r="R89" s="6"/>
    </row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N35"/>
  <sheetViews>
    <sheetView workbookViewId="0">
      <selection activeCell="E8" sqref="E8"/>
    </sheetView>
  </sheetViews>
  <sheetFormatPr baseColWidth="10" defaultColWidth="8.83203125" defaultRowHeight="13" x14ac:dyDescent="0.15"/>
  <cols>
    <col min="2" max="2" width="19.5" customWidth="1"/>
    <col min="3" max="3" width="15" customWidth="1"/>
    <col min="4" max="4" width="3.5" customWidth="1"/>
    <col min="5" max="5" width="3.33203125" customWidth="1"/>
    <col min="6" max="6" width="4.33203125" customWidth="1"/>
  </cols>
  <sheetData>
    <row r="1" spans="1:6" ht="20" x14ac:dyDescent="0.2">
      <c r="C1" s="1" t="s">
        <v>5</v>
      </c>
    </row>
    <row r="2" spans="1:6" ht="20" x14ac:dyDescent="0.2">
      <c r="C2" s="1" t="s">
        <v>6</v>
      </c>
    </row>
    <row r="4" spans="1:6" ht="20" x14ac:dyDescent="0.2">
      <c r="C4" s="1" t="s">
        <v>26</v>
      </c>
    </row>
    <row r="5" spans="1:6" ht="12.75" customHeight="1" x14ac:dyDescent="0.15">
      <c r="B5" s="2"/>
    </row>
    <row r="6" spans="1:6" x14ac:dyDescent="0.15">
      <c r="A6" s="23"/>
      <c r="B6" s="9" t="s">
        <v>4</v>
      </c>
      <c r="C6" s="23"/>
      <c r="D6" s="3"/>
      <c r="E6" s="23"/>
    </row>
    <row r="7" spans="1:6" x14ac:dyDescent="0.15">
      <c r="A7" s="23"/>
      <c r="B7" s="12"/>
      <c r="C7" s="13"/>
    </row>
    <row r="8" spans="1:6" x14ac:dyDescent="0.15">
      <c r="A8" s="23"/>
      <c r="B8" s="14" t="s">
        <v>38</v>
      </c>
      <c r="C8" s="14" t="s">
        <v>35</v>
      </c>
      <c r="D8" s="15">
        <v>0</v>
      </c>
      <c r="E8" s="16" t="s">
        <v>49</v>
      </c>
      <c r="F8" s="17">
        <v>4</v>
      </c>
    </row>
    <row r="9" spans="1:6" x14ac:dyDescent="0.15">
      <c r="A9" s="23"/>
      <c r="B9" s="23"/>
      <c r="C9" s="23"/>
      <c r="D9" s="23"/>
      <c r="E9" s="23"/>
    </row>
    <row r="10" spans="1:6" x14ac:dyDescent="0.15">
      <c r="A10" s="23"/>
      <c r="B10" s="27"/>
      <c r="C10" s="27"/>
      <c r="D10" s="27"/>
      <c r="E10" s="23"/>
      <c r="F10" s="4"/>
    </row>
    <row r="11" spans="1:6" x14ac:dyDescent="0.15">
      <c r="A11" s="23"/>
      <c r="B11" s="23"/>
      <c r="C11" s="23"/>
      <c r="D11" s="23"/>
      <c r="E11" s="23"/>
    </row>
    <row r="12" spans="1:6" ht="12.75" customHeight="1" x14ac:dyDescent="0.15">
      <c r="A12" s="23"/>
      <c r="B12" s="23"/>
      <c r="C12" s="23"/>
      <c r="D12" s="23"/>
      <c r="E12" s="23"/>
    </row>
    <row r="13" spans="1:6" x14ac:dyDescent="0.15">
      <c r="B13" s="8"/>
    </row>
    <row r="32" spans="12:14" x14ac:dyDescent="0.15">
      <c r="L32" s="5"/>
      <c r="M32" s="5"/>
      <c r="N32" s="5"/>
    </row>
    <row r="33" spans="12:14" x14ac:dyDescent="0.15">
      <c r="L33" s="5"/>
      <c r="M33" s="5"/>
      <c r="N33" s="5"/>
    </row>
    <row r="34" spans="12:14" x14ac:dyDescent="0.15">
      <c r="L34" s="5"/>
      <c r="M34" s="5"/>
      <c r="N34" s="5"/>
    </row>
    <row r="35" spans="12:14" x14ac:dyDescent="0.15">
      <c r="L35" s="6"/>
      <c r="M35" s="6"/>
      <c r="N35" s="6"/>
    </row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SQUADRE</vt:lpstr>
      <vt:lpstr>CAMPIONATO-APERTURA</vt:lpstr>
      <vt:lpstr>CLASSIFICA A</vt:lpstr>
      <vt:lpstr>CAMPIONATO-CLAUSURA</vt:lpstr>
      <vt:lpstr>CLASSIFICA C</vt:lpstr>
      <vt:lpstr>PUNTEGGI C</vt:lpstr>
      <vt:lpstr>CHAMPIONS</vt:lpstr>
      <vt:lpstr>ZIETTA CUP</vt:lpstr>
      <vt:lpstr>SUPERCOPPA IT</vt:lpstr>
      <vt:lpstr>SUPERCOPPA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Valerio Calvi</cp:lastModifiedBy>
  <dcterms:created xsi:type="dcterms:W3CDTF">2014-06-08T09:10:17Z</dcterms:created>
  <dcterms:modified xsi:type="dcterms:W3CDTF">2024-05-21T18:45:39Z</dcterms:modified>
</cp:coreProperties>
</file>